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b94ac600dea4d6/Documents/ColumbiaDataBootcamp/Week1/Challenge1/"/>
    </mc:Choice>
  </mc:AlternateContent>
  <xr:revisionPtr revIDLastSave="21" documentId="13_ncr:1_{D754642E-E684-4F4D-953B-1821B0424A6E}" xr6:coauthVersionLast="47" xr6:coauthVersionMax="47" xr10:uidLastSave="{A25DC635-DDDC-4C88-BED3-F8E403C7DA5C}"/>
  <bookViews>
    <workbookView xWindow="28680" yWindow="-120" windowWidth="29040" windowHeight="15720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Kickstarter!$A$1:$W$4116</definedName>
  </definedNames>
  <calcPr calcId="191029"/>
  <pivotCaches>
    <pivotCache cacheId="0" r:id="rId8"/>
    <pivotCache cacheId="1" r:id="rId9"/>
    <pivotCache cacheId="1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3" i="12" l="1"/>
  <c r="F3" i="12" s="1"/>
  <c r="E4" i="12"/>
  <c r="F4" i="12" s="1"/>
  <c r="E5" i="12"/>
  <c r="F5" i="12" s="1"/>
  <c r="E6" i="12"/>
  <c r="H6" i="12" s="1"/>
  <c r="E7" i="12"/>
  <c r="G7" i="12" s="1"/>
  <c r="E8" i="12"/>
  <c r="F8" i="12" s="1"/>
  <c r="E9" i="12"/>
  <c r="E10" i="12"/>
  <c r="G10" i="12" s="1"/>
  <c r="E11" i="12"/>
  <c r="F11" i="12" s="1"/>
  <c r="E12" i="12"/>
  <c r="G12" i="12" s="1"/>
  <c r="E13" i="12"/>
  <c r="F13" i="12" s="1"/>
  <c r="F9" i="12"/>
  <c r="E2" i="12"/>
  <c r="G2" i="12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" i="1"/>
  <c r="F3" i="6"/>
  <c r="E3" i="6" s="1"/>
  <c r="F4" i="6"/>
  <c r="E4" i="6" s="1"/>
  <c r="F5" i="6"/>
  <c r="E5" i="6" s="1"/>
  <c r="F6" i="6"/>
  <c r="E6" i="6" s="1"/>
  <c r="F2" i="6"/>
  <c r="E2" i="6" s="1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W316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T2924" i="1" s="1"/>
  <c r="S2925" i="1"/>
  <c r="S2926" i="1"/>
  <c r="S2927" i="1"/>
  <c r="S2928" i="1"/>
  <c r="S2929" i="1"/>
  <c r="S2930" i="1"/>
  <c r="S2931" i="1"/>
  <c r="S2932" i="1"/>
  <c r="T2932" i="1" s="1"/>
  <c r="S2933" i="1"/>
  <c r="S2934" i="1"/>
  <c r="S2935" i="1"/>
  <c r="S2936" i="1"/>
  <c r="S2937" i="1"/>
  <c r="S2938" i="1"/>
  <c r="S2939" i="1"/>
  <c r="T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T3190" i="1" s="1"/>
  <c r="S3191" i="1"/>
  <c r="S3192" i="1"/>
  <c r="S3193" i="1"/>
  <c r="S3194" i="1"/>
  <c r="T3194" i="1" s="1"/>
  <c r="S3195" i="1"/>
  <c r="T3195" i="1" s="1"/>
  <c r="S3196" i="1"/>
  <c r="S3197" i="1"/>
  <c r="S3198" i="1"/>
  <c r="S3199" i="1"/>
  <c r="S3200" i="1"/>
  <c r="S3201" i="1"/>
  <c r="S3202" i="1"/>
  <c r="S3203" i="1"/>
  <c r="T3203" i="1" s="1"/>
  <c r="S3204" i="1"/>
  <c r="S3205" i="1"/>
  <c r="S3206" i="1"/>
  <c r="S3207" i="1"/>
  <c r="T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T3632" i="1" s="1"/>
  <c r="S3633" i="1"/>
  <c r="S3634" i="1"/>
  <c r="T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T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T3754" i="1" s="1"/>
  <c r="S3755" i="1"/>
  <c r="S3756" i="1"/>
  <c r="S3757" i="1"/>
  <c r="T3757" i="1" s="1"/>
  <c r="S3758" i="1"/>
  <c r="S3759" i="1"/>
  <c r="S3760" i="1"/>
  <c r="S3761" i="1"/>
  <c r="S3762" i="1"/>
  <c r="S3763" i="1"/>
  <c r="T3763" i="1" s="1"/>
  <c r="S3764" i="1"/>
  <c r="T3764" i="1" s="1"/>
  <c r="S3765" i="1"/>
  <c r="S3766" i="1"/>
  <c r="S3767" i="1"/>
  <c r="S3768" i="1"/>
  <c r="S3769" i="1"/>
  <c r="S3770" i="1"/>
  <c r="S3771" i="1"/>
  <c r="S3772" i="1"/>
  <c r="T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T3784" i="1" s="1"/>
  <c r="S3785" i="1"/>
  <c r="S3786" i="1"/>
  <c r="S3787" i="1"/>
  <c r="T3787" i="1" s="1"/>
  <c r="S3788" i="1"/>
  <c r="S3789" i="1"/>
  <c r="S3790" i="1"/>
  <c r="S3791" i="1"/>
  <c r="T3791" i="1" s="1"/>
  <c r="S3792" i="1"/>
  <c r="S3793" i="1"/>
  <c r="S3794" i="1"/>
  <c r="S3795" i="1"/>
  <c r="S3796" i="1"/>
  <c r="T3796" i="1" s="1"/>
  <c r="S3797" i="1"/>
  <c r="T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T3870" i="1" s="1"/>
  <c r="S3871" i="1"/>
  <c r="S3872" i="1"/>
  <c r="S3873" i="1"/>
  <c r="S3874" i="1"/>
  <c r="S3875" i="1"/>
  <c r="S3876" i="1"/>
  <c r="S3877" i="1"/>
  <c r="S3878" i="1"/>
  <c r="T3878" i="1" s="1"/>
  <c r="S3879" i="1"/>
  <c r="S3880" i="1"/>
  <c r="S3881" i="1"/>
  <c r="T3881" i="1" s="1"/>
  <c r="S3882" i="1"/>
  <c r="T3882" i="1" s="1"/>
  <c r="S3883" i="1"/>
  <c r="S3884" i="1"/>
  <c r="S3885" i="1"/>
  <c r="T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6" i="12" l="1"/>
  <c r="H5" i="12"/>
  <c r="F6" i="12"/>
  <c r="G5" i="12"/>
  <c r="H10" i="12"/>
  <c r="F10" i="12"/>
  <c r="F7" i="12"/>
  <c r="G4" i="12"/>
  <c r="F12" i="12"/>
  <c r="G13" i="12"/>
  <c r="H13" i="12"/>
  <c r="H9" i="12"/>
  <c r="H8" i="12"/>
  <c r="G8" i="12"/>
  <c r="H7" i="12"/>
  <c r="G11" i="12"/>
  <c r="G3" i="12"/>
  <c r="G9" i="12"/>
  <c r="H12" i="12"/>
  <c r="H4" i="12"/>
  <c r="H11" i="12"/>
  <c r="H3" i="12"/>
  <c r="H2" i="12"/>
  <c r="F2" i="12"/>
</calcChain>
</file>

<file path=xl/sharedStrings.xml><?xml version="1.0" encoding="utf-8"?>
<sst xmlns="http://schemas.openxmlformats.org/spreadsheetml/2006/main" count="33038" uniqueCount="8405">
  <si>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</si>
  <si>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</si>
  <si>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</si>
  <si>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</si>
  <si>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</si>
  <si>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</si>
  <si>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</si>
  <si>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</si>
  <si>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</si>
  <si>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</si>
  <si>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</si>
  <si>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</si>
  <si>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</si>
  <si>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</si>
  <si>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</si>
  <si>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</si>
  <si>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</si>
  <si>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</si>
  <si>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</si>
  <si>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</si>
  <si>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</si>
  <si>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</si>
  <si>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</si>
  <si>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</si>
  <si>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</si>
  <si>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</si>
  <si>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</si>
  <si>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</si>
  <si>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</si>
  <si>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</si>
  <si>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</si>
  <si>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</si>
  <si>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</si>
  <si>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</si>
  <si>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</si>
  <si>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</si>
  <si>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</si>
  <si>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</si>
  <si>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</si>
  <si>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</si>
  <si>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</si>
  <si>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</si>
  <si>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</si>
  <si>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</si>
  <si>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</si>
  <si>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</si>
  <si>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</si>
  <si>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</si>
  <si>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</si>
  <si>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</si>
  <si>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</si>
  <si>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</si>
  <si>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</si>
  <si>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</si>
  <si>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</si>
  <si>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</si>
  <si>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</si>
  <si>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</si>
  <si>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</si>
  <si>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</si>
  <si>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</si>
  <si>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</si>
  <si>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</si>
  <si>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</si>
  <si>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</si>
  <si>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</si>
  <si>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</si>
  <si>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</si>
  <si>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</si>
  <si>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</si>
  <si>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</si>
  <si>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</si>
  <si>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</si>
  <si>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</si>
  <si>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</si>
  <si>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</si>
  <si>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</si>
  <si>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</si>
  <si>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</si>
  <si>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</si>
  <si>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</si>
  <si>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</si>
  <si>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</si>
  <si>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</si>
  <si>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</si>
  <si>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</si>
  <si>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</si>
  <si>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</si>
  <si>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</si>
  <si>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</si>
  <si>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</si>
  <si>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</si>
  <si>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</si>
  <si>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</si>
  <si>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</si>
  <si>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</si>
  <si>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</si>
  <si>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</si>
  <si>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</si>
  <si>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</si>
  <si>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</si>
  <si>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</si>
  <si>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</si>
  <si>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</si>
  <si>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</si>
  <si>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</si>
  <si>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</si>
  <si>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</si>
  <si>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</si>
  <si>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</si>
  <si>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</si>
  <si>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</si>
  <si>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</si>
  <si>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</si>
  <si>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</si>
  <si>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</si>
  <si>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</si>
  <si>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</si>
  <si>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</si>
  <si>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</si>
  <si>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</si>
  <si>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</si>
  <si>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</si>
  <si>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</si>
  <si>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</si>
  <si>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</si>
  <si>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</si>
  <si>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</si>
  <si>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</si>
  <si>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</si>
  <si>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</si>
  <si>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</si>
  <si>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</si>
  <si>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</si>
  <si>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</si>
  <si>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</si>
  <si>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</si>
  <si>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</si>
  <si>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</si>
  <si>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</si>
  <si>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</si>
  <si>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</si>
  <si>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</si>
  <si>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</si>
  <si>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</si>
  <si>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</si>
  <si>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</si>
  <si>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</si>
  <si>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</si>
  <si>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</si>
  <si>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</si>
  <si>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</si>
  <si>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</si>
  <si>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</si>
  <si>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</si>
  <si>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</si>
  <si>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</si>
  <si>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</si>
  <si>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</si>
  <si>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</si>
  <si>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</si>
  <si>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</si>
  <si>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</si>
  <si>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</si>
  <si>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</si>
  <si>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</si>
  <si>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</si>
  <si>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</si>
  <si>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</si>
  <si>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</si>
  <si>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</si>
  <si>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</si>
  <si>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</si>
  <si>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</si>
  <si>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</si>
  <si>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</si>
  <si>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</si>
  <si>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</si>
  <si>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</si>
  <si>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</si>
  <si>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</si>
  <si>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</si>
  <si>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</si>
  <si>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</si>
  <si>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</si>
  <si>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</si>
  <si>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</si>
  <si>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</si>
  <si>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</si>
  <si>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</si>
  <si>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</si>
  <si>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</si>
  <si>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</si>
  <si>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</si>
  <si>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</si>
  <si>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</si>
  <si>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</si>
  <si>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</si>
  <si>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</si>
  <si>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</si>
  <si>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</si>
  <si>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</si>
  <si>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</si>
  <si>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</si>
  <si>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</si>
  <si>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</si>
  <si>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</si>
  <si>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</si>
  <si>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</si>
  <si>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</si>
  <si>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</si>
  <si>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</si>
  <si>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</si>
  <si>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</si>
  <si>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</si>
  <si>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</si>
  <si>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</si>
  <si>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</si>
  <si>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</si>
  <si>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</si>
  <si>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</si>
  <si>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</si>
  <si>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</si>
  <si>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</si>
  <si>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</si>
  <si>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</si>
  <si>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</si>
  <si>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</si>
  <si>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</si>
  <si>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</si>
  <si>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</si>
  <si>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</si>
  <si>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</si>
  <si>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</si>
  <si>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</si>
  <si>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</si>
  <si>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</si>
  <si>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</si>
  <si>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</si>
  <si>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</si>
  <si>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</si>
  <si>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</si>
  <si>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</si>
  <si>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</si>
  <si>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</si>
  <si>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</si>
  <si>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</si>
  <si>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</si>
  <si>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</si>
  <si>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</si>
  <si>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</si>
  <si>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</si>
  <si>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</si>
  <si>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</si>
  <si>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</si>
  <si>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</si>
  <si>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</si>
  <si>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</si>
  <si>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</si>
  <si>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</si>
  <si>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</si>
  <si>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</si>
  <si>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</si>
  <si>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</si>
  <si>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</si>
  <si>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</si>
  <si>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</si>
  <si>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</si>
  <si>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</si>
  <si>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</si>
  <si>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</si>
  <si>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</si>
  <si>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</si>
  <si>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</si>
  <si>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</si>
  <si>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</si>
  <si>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</si>
  <si>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</si>
  <si>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</si>
  <si>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</si>
  <si>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</si>
  <si>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</si>
  <si>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</si>
  <si>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</si>
  <si>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</si>
  <si>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</si>
  <si>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</si>
  <si>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</si>
  <si>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</si>
  <si>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</si>
  <si>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</si>
  <si>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</si>
  <si>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</si>
  <si>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</si>
  <si>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</si>
  <si>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</si>
  <si>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</si>
  <si>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</si>
  <si>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</si>
  <si>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</si>
  <si>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</si>
  <si>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</si>
  <si>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</si>
  <si>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</si>
  <si>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</si>
  <si>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</si>
  <si>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</si>
  <si>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</si>
  <si>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</si>
  <si>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</si>
  <si>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</si>
  <si>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</si>
  <si>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</si>
  <si>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</si>
  <si>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</si>
  <si>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</si>
  <si>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</si>
  <si>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</si>
  <si>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</si>
  <si>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</si>
  <si>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</si>
  <si>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</si>
  <si>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</si>
  <si>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</si>
  <si>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</si>
  <si>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</si>
  <si>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</si>
  <si>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</si>
  <si>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</si>
  <si>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</si>
  <si>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</si>
  <si>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</si>
  <si>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</si>
  <si>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</si>
  <si>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</si>
  <si>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</si>
  <si>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</si>
  <si>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</si>
  <si>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</si>
  <si>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</si>
  <si>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</si>
  <si>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</si>
  <si>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</si>
  <si>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</si>
  <si>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</si>
  <si>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</si>
  <si>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</si>
  <si>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</si>
  <si>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</si>
  <si>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</si>
  <si>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</si>
  <si>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</si>
  <si>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</si>
  <si>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</si>
  <si>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</si>
  <si>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</si>
  <si>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</si>
  <si>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</si>
  <si>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</si>
  <si>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</si>
  <si>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</si>
  <si>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</si>
  <si>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</si>
  <si>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</si>
  <si>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</si>
  <si>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</si>
  <si>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</si>
  <si>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</si>
  <si>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</si>
  <si>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</si>
  <si>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</si>
  <si>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</si>
  <si>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</si>
  <si>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</si>
  <si>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</si>
  <si>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</si>
  <si>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</si>
  <si>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</si>
  <si>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</si>
  <si>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</si>
  <si>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</si>
  <si>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</si>
  <si>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</si>
  <si>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</si>
  <si>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</si>
  <si>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</si>
  <si>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</si>
  <si>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</si>
  <si>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</si>
  <si>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</si>
  <si>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</si>
  <si>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</si>
  <si>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</si>
  <si>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</si>
  <si>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</si>
  <si>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</si>
  <si>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</si>
  <si>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</si>
  <si>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</si>
  <si>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</si>
  <si>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</si>
  <si>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</si>
  <si>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</si>
  <si>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</si>
  <si>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</si>
  <si>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</si>
  <si>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</si>
  <si>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</si>
  <si>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</si>
  <si>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</si>
  <si>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</si>
  <si>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</si>
  <si>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</si>
  <si>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</si>
  <si>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</si>
  <si>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</si>
  <si>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</si>
  <si>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</si>
  <si>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</si>
  <si>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</si>
  <si>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</si>
  <si>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</si>
  <si>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</si>
  <si>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</si>
  <si>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</si>
  <si>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</si>
  <si>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</si>
  <si>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</si>
  <si>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</si>
  <si>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</si>
  <si>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</si>
  <si>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</si>
  <si>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</si>
  <si>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</si>
  <si>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</si>
  <si>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</si>
  <si>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</si>
  <si>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</si>
  <si>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</si>
  <si>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</si>
  <si>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</si>
  <si>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</si>
  <si>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</si>
  <si>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</si>
  <si>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</si>
  <si>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</si>
  <si>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</si>
  <si>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</si>
  <si>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</si>
  <si>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</si>
  <si>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</si>
  <si>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</si>
  <si>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</si>
  <si>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</si>
  <si>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</si>
  <si>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</si>
  <si>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</si>
  <si>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</si>
  <si>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</si>
  <si>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</si>
  <si>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</si>
  <si>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</si>
  <si>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</si>
  <si>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</si>
  <si>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</si>
  <si>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</si>
  <si>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</si>
  <si>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</si>
  <si>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</si>
  <si>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</si>
  <si>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</si>
  <si>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</si>
  <si>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</si>
  <si>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</si>
  <si>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</si>
  <si>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</si>
  <si>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</si>
  <si>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</si>
  <si>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</si>
  <si>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</si>
  <si>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</si>
  <si>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</si>
  <si>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</si>
  <si>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</si>
  <si>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</si>
  <si>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</si>
  <si>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</si>
  <si>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</si>
  <si>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</si>
  <si>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</si>
  <si>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</si>
  <si>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</si>
  <si>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</si>
  <si>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</si>
  <si>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</si>
  <si>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</si>
  <si>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</si>
  <si>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</si>
  <si>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</si>
  <si>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</si>
  <si>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</si>
  <si>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</si>
  <si>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</si>
  <si>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</si>
  <si>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</si>
  <si>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</si>
  <si>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</si>
  <si>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</si>
  <si>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</si>
  <si>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</si>
  <si>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</si>
  <si>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</si>
  <si>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</si>
  <si>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</si>
  <si>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</si>
  <si>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</si>
  <si>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</si>
  <si>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</si>
  <si>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</si>
  <si>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</si>
  <si>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</si>
  <si>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</si>
  <si>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</si>
  <si>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</si>
  <si>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</si>
  <si>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</si>
  <si>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</si>
  <si>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</si>
  <si>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</si>
  <si>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</si>
  <si>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</si>
  <si>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</si>
  <si>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</si>
  <si>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</si>
  <si>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</si>
  <si>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</si>
  <si>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</si>
  <si>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</si>
  <si>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</si>
  <si>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</si>
  <si>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</si>
  <si>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</si>
  <si>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</si>
  <si>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</si>
  <si>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</si>
  <si>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</si>
  <si>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</si>
  <si>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</si>
  <si>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</si>
  <si>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</si>
  <si>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</si>
  <si>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</si>
  <si>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</si>
  <si>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</si>
  <si>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</si>
  <si>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</si>
  <si>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</si>
  <si>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</si>
  <si>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</si>
  <si>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</si>
  <si>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</si>
  <si>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</si>
  <si>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</si>
  <si>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</si>
  <si>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</si>
  <si>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</si>
  <si>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</si>
  <si>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</si>
  <si>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</si>
  <si>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</si>
  <si>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</si>
  <si>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</si>
  <si>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</si>
  <si>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</si>
  <si>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</si>
  <si>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</si>
  <si>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</si>
  <si>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</si>
  <si>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</si>
  <si>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</si>
  <si>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</si>
  <si>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</si>
  <si>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</si>
  <si>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</si>
  <si>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</si>
  <si>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</si>
  <si>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</si>
  <si>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</si>
  <si>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</si>
  <si>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</si>
  <si>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</si>
  <si>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</si>
  <si>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</si>
  <si>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</si>
  <si>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</si>
  <si>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</si>
  <si>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</si>
  <si>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</si>
  <si>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</si>
  <si>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</si>
  <si>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</si>
  <si>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</si>
  <si>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</si>
  <si>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</si>
  <si>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</si>
  <si>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</si>
  <si>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</si>
  <si>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</si>
  <si>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</si>
  <si>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</si>
  <si>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</si>
  <si>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</si>
  <si>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</si>
  <si>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</si>
  <si>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</si>
  <si>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</si>
  <si>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</si>
  <si>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</si>
  <si>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</si>
  <si>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</si>
  <si>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</si>
  <si>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</si>
  <si>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</si>
  <si>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</si>
  <si>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</si>
  <si>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</si>
  <si>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</si>
  <si>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</si>
  <si>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</si>
  <si>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</si>
  <si>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</si>
  <si>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</si>
  <si>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</si>
  <si>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</si>
  <si>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</si>
  <si>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</si>
  <si>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</si>
  <si>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</si>
  <si>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</si>
  <si>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</si>
  <si>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</si>
  <si>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</si>
  <si>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</si>
  <si>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</si>
  <si>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</si>
  <si>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</si>
  <si>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</si>
  <si>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</si>
  <si>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</si>
  <si>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</si>
  <si>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</si>
  <si>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</si>
  <si>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</si>
  <si>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</si>
  <si>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</si>
  <si>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</si>
  <si>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</si>
  <si>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</si>
  <si>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</si>
  <si>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</si>
  <si>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</si>
  <si>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</si>
  <si>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</si>
  <si>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</si>
  <si>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</si>
  <si>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</si>
  <si>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</si>
  <si>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</si>
  <si>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</si>
  <si>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</si>
  <si>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</si>
  <si>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</si>
  <si>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</si>
  <si>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</si>
  <si>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</si>
  <si>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</si>
  <si>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</si>
  <si>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</si>
  <si>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</si>
  <si>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</si>
  <si>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</si>
  <si>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</si>
  <si>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</si>
  <si>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</si>
  <si>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</si>
  <si>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</si>
  <si>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</si>
  <si>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</si>
  <si>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</si>
  <si>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</si>
  <si>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</si>
  <si>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</si>
  <si>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</si>
  <si>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</si>
  <si>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</si>
  <si>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</si>
  <si>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</si>
  <si>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</si>
  <si>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</si>
  <si>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</si>
  <si>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</si>
  <si>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</si>
  <si>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</si>
  <si>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</si>
  <si>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</si>
  <si>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</si>
  <si>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</si>
  <si>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</si>
  <si>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</si>
  <si>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</si>
  <si>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</si>
  <si>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</si>
  <si>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</si>
  <si>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</si>
  <si>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</si>
  <si>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</si>
  <si>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</si>
  <si>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</si>
  <si>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</si>
  <si>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</si>
  <si>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</si>
  <si>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</si>
  <si>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</si>
  <si>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</si>
  <si>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</si>
  <si>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</si>
  <si>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</si>
  <si>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</si>
  <si>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</si>
  <si>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</si>
  <si>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</si>
  <si>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</si>
  <si>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</si>
  <si>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</si>
  <si>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</si>
  <si>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</si>
  <si>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</si>
  <si>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</si>
  <si>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</si>
  <si>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</si>
  <si>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</si>
  <si>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</si>
  <si>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</si>
  <si>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</si>
  <si>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</si>
  <si>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</si>
  <si>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</si>
  <si>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</si>
  <si>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</si>
  <si>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</si>
  <si>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</si>
  <si>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</si>
  <si>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</si>
  <si>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</si>
  <si>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</si>
  <si>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</si>
  <si>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</si>
  <si>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</si>
  <si>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</si>
  <si>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</si>
  <si>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</si>
  <si>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</si>
  <si>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</si>
  <si>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</si>
  <si>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</si>
  <si>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</si>
  <si>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</si>
  <si>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</si>
  <si>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</si>
  <si>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</si>
  <si>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</si>
  <si>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</si>
  <si>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</si>
  <si>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</si>
  <si>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</si>
  <si>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</si>
  <si>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</si>
  <si>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</si>
  <si>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</si>
  <si>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</si>
  <si>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</si>
  <si>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</si>
  <si>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</si>
  <si>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</si>
  <si>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</si>
  <si>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</si>
  <si>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</si>
  <si>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</si>
  <si>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</si>
  <si>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</si>
  <si>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</si>
  <si>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</si>
  <si>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</si>
  <si>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</si>
  <si>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</si>
  <si>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</si>
  <si>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</si>
  <si>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</si>
  <si>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</si>
  <si>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</si>
  <si>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</si>
  <si>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</si>
  <si>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</si>
  <si>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</si>
  <si>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</si>
  <si>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</si>
  <si>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</si>
  <si>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</si>
  <si>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</si>
  <si>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</si>
  <si>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</si>
  <si>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</si>
  <si>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</si>
  <si>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</si>
  <si>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</si>
  <si>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</si>
  <si>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</si>
  <si>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</si>
  <si>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</si>
  <si>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</si>
  <si>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</si>
  <si>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</si>
  <si>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</si>
  <si>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</si>
  <si>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</si>
  <si>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</si>
  <si>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</si>
  <si>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</si>
  <si>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</si>
  <si>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</si>
  <si>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</si>
  <si>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</si>
  <si>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</si>
  <si>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</si>
  <si>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</si>
  <si>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</si>
  <si>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</si>
  <si>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</si>
  <si>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</si>
  <si>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</si>
  <si>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</si>
  <si>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</si>
  <si>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</si>
  <si>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</si>
  <si>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</si>
  <si>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</si>
  <si>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</si>
  <si>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</si>
  <si>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</si>
  <si>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</si>
  <si>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</si>
  <si>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</si>
  <si>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</si>
  <si>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</si>
  <si>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</si>
  <si>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</si>
  <si>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</si>
  <si>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</si>
  <si>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</si>
  <si>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</si>
  <si>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</si>
  <si>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</si>
  <si>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</si>
  <si>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</si>
  <si>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</si>
  <si>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</si>
  <si>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</si>
  <si>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</si>
  <si>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</si>
  <si>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</si>
  <si>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</si>
  <si>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</si>
  <si>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</si>
  <si>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</si>
  <si>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</si>
  <si>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</si>
  <si>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</si>
  <si>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</si>
  <si>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</si>
  <si>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</si>
  <si>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</si>
  <si>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</si>
  <si>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</si>
  <si>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</si>
  <si>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</si>
  <si>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</si>
  <si>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</si>
  <si>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</si>
  <si>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</si>
  <si>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</si>
  <si>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</si>
  <si>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</si>
  <si>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</si>
  <si>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</si>
  <si>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</si>
  <si>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</si>
  <si>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</si>
  <si>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</si>
  <si>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</si>
  <si>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</si>
  <si>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</si>
  <si>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</si>
  <si>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</si>
  <si>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</si>
  <si>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</si>
  <si>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</si>
  <si>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</si>
  <si>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</si>
  <si>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</si>
  <si>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</si>
  <si>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</si>
  <si>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</si>
  <si>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</si>
  <si>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</si>
  <si>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</si>
  <si>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</si>
  <si>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</si>
  <si>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</si>
  <si>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</si>
  <si>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</si>
  <si>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</si>
  <si>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</si>
  <si>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</si>
  <si>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</si>
  <si>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</si>
  <si>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</si>
  <si>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</si>
  <si>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</si>
  <si>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</si>
  <si>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</si>
  <si>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</si>
  <si>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</si>
  <si>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</si>
  <si>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</si>
  <si>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</si>
  <si>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</si>
  <si>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</si>
  <si>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</si>
  <si>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</si>
  <si>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</si>
  <si>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</si>
  <si>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</si>
  <si>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</si>
  <si>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</si>
  <si>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</si>
  <si>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</si>
  <si>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</si>
  <si>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</si>
  <si>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</si>
  <si>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</si>
  <si>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</si>
  <si>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</si>
  <si>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</si>
  <si>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</si>
  <si>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</si>
  <si>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</si>
  <si>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</si>
  <si>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</si>
  <si>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</si>
  <si>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</si>
  <si>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</si>
  <si>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</si>
  <si>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</si>
  <si>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</si>
  <si>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</si>
  <si>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</si>
  <si>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</si>
  <si>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</si>
  <si>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</si>
  <si>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</si>
  <si>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</si>
  <si>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</si>
  <si>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</si>
  <si>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</si>
  <si>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</si>
  <si>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</si>
  <si>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</si>
  <si>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</si>
  <si>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</si>
  <si>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</si>
  <si>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</si>
  <si>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</si>
  <si>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</si>
  <si>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</si>
  <si>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</si>
  <si>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</si>
  <si>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</si>
  <si>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</si>
  <si>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</si>
  <si>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</si>
  <si>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</si>
  <si>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</si>
  <si>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</si>
  <si>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</si>
  <si>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</si>
  <si>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</si>
  <si>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</si>
  <si>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</si>
  <si>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</si>
  <si>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</si>
  <si>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</si>
  <si>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</si>
  <si>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</si>
  <si>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</si>
  <si>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</si>
  <si>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</si>
  <si>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</si>
  <si>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</si>
  <si>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</si>
  <si>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</si>
  <si>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</si>
  <si>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</si>
  <si>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</si>
  <si>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</si>
  <si>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</si>
  <si>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</si>
  <si>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</si>
  <si>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</si>
  <si>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</si>
  <si>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</si>
  <si>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</si>
  <si>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</si>
  <si>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</si>
  <si>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</si>
  <si>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</si>
  <si>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</si>
  <si>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</si>
  <si>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</si>
  <si>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</si>
  <si>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</si>
  <si>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</si>
  <si>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</si>
  <si>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</si>
  <si>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</si>
  <si>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</si>
  <si>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</si>
  <si>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</si>
  <si>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</si>
  <si>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</si>
  <si>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</si>
  <si>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</si>
  <si>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</si>
  <si>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</si>
  <si>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</si>
  <si>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</si>
  <si>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</si>
  <si>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</si>
  <si>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</si>
  <si>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</si>
  <si>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</si>
  <si>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</si>
  <si>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</si>
  <si>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</si>
  <si>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</si>
  <si>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</si>
  <si>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</si>
  <si>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</si>
  <si>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</si>
  <si>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</si>
  <si>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</si>
  <si>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</si>
  <si>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</si>
  <si>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</si>
  <si>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</si>
  <si>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</si>
  <si>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</si>
  <si>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</si>
  <si>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</si>
  <si>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</si>
  <si>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</si>
  <si>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</si>
  <si>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</si>
  <si>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</si>
  <si>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</si>
  <si>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</si>
  <si>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</si>
  <si>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</si>
  <si>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</si>
  <si>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</si>
  <si>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</si>
  <si>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</si>
  <si>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</si>
  <si>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</si>
  <si>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</si>
  <si>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</si>
  <si>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</si>
  <si>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</si>
  <si>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</si>
  <si>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</si>
  <si>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</si>
  <si>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</si>
  <si>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</si>
  <si>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</si>
  <si>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</si>
  <si>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</si>
  <si>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</si>
  <si>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</si>
  <si>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</si>
  <si>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</si>
  <si>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</si>
  <si>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</si>
  <si>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</si>
  <si>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</si>
  <si>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</si>
  <si>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</si>
  <si>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</si>
  <si>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</si>
  <si>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</si>
  <si>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</si>
  <si>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</si>
  <si>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</si>
  <si>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</si>
  <si>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</si>
  <si>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</si>
  <si>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</si>
  <si>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</si>
  <si>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</si>
  <si>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</si>
  <si>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</si>
  <si>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</si>
  <si>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</si>
  <si>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</si>
  <si>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</si>
  <si>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</si>
  <si>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</si>
  <si>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</si>
  <si>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</si>
  <si>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</si>
  <si>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</si>
  <si>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</si>
  <si>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</si>
  <si>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</si>
  <si>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</si>
  <si>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</si>
  <si>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</si>
  <si>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</si>
  <si>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</si>
  <si>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</si>
  <si>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</si>
  <si>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</si>
  <si>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</si>
  <si>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</si>
  <si>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</si>
  <si>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</si>
  <si>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</si>
  <si>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</si>
  <si>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</si>
  <si>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</si>
  <si>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</si>
  <si>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</si>
  <si>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</si>
  <si>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</si>
  <si>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</si>
  <si>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</si>
  <si>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</si>
  <si>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</si>
  <si>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</si>
  <si>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</si>
  <si>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</si>
  <si>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</si>
  <si>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</si>
  <si>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</si>
  <si>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</si>
  <si>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</si>
  <si>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</si>
  <si>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</si>
  <si>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</si>
  <si>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</si>
  <si>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</si>
  <si>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</si>
  <si>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</si>
  <si>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</si>
  <si>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</si>
  <si>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</si>
  <si>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</si>
  <si>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</si>
  <si>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</si>
  <si>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</si>
  <si>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</si>
  <si>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</si>
  <si>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</si>
  <si>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</si>
  <si>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</si>
  <si>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</si>
  <si>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</si>
  <si>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</si>
  <si>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</si>
  <si>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</si>
  <si>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</si>
  <si>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</si>
  <si>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</si>
  <si>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</si>
  <si>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</si>
  <si>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</si>
  <si>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</si>
  <si>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</si>
  <si>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</si>
  <si>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</si>
  <si>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</si>
  <si>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</si>
  <si>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</si>
  <si>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</si>
  <si>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</si>
  <si>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</si>
  <si>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</si>
  <si>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</si>
  <si>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</si>
  <si>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</si>
  <si>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</si>
  <si>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</si>
  <si>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</si>
  <si>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</si>
  <si>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</si>
  <si>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</si>
  <si>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</si>
  <si>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</si>
  <si>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</si>
  <si>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</si>
  <si>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</si>
  <si>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</si>
  <si>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</si>
  <si>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</si>
  <si>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</si>
  <si>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</si>
  <si>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</si>
  <si>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</si>
  <si>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</si>
  <si>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</si>
  <si>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</si>
  <si>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</si>
  <si>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</si>
  <si>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</si>
  <si>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</si>
  <si>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</si>
  <si>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</si>
  <si>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</si>
  <si>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</si>
  <si>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</si>
  <si>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</si>
  <si>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</si>
  <si>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</si>
  <si>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</si>
  <si>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</si>
  <si>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</si>
  <si>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</si>
  <si>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</si>
  <si>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</si>
  <si>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</si>
  <si>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</si>
  <si>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</si>
  <si>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</si>
  <si>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</si>
  <si>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</si>
  <si>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</si>
  <si>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</si>
  <si>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</si>
  <si>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</si>
  <si>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</si>
  <si>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</si>
  <si>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</si>
  <si>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</si>
  <si>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</si>
  <si>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</si>
  <si>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</si>
  <si>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</si>
  <si>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</si>
  <si>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</si>
  <si>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</si>
  <si>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</si>
  <si>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</si>
  <si>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</si>
  <si>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</si>
  <si>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</si>
  <si>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</si>
  <si>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</si>
  <si>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</si>
  <si>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</si>
  <si>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</si>
  <si>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</si>
  <si>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</si>
  <si>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</si>
  <si>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</si>
  <si>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</si>
  <si>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</si>
  <si>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</si>
  <si>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</si>
  <si>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</si>
  <si>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</si>
  <si>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</si>
  <si>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</si>
  <si>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</si>
  <si>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</si>
  <si>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</si>
  <si>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</si>
  <si>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</si>
  <si>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</si>
  <si>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</si>
  <si>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</si>
  <si>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</si>
  <si>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</si>
  <si>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</si>
  <si>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</si>
  <si>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</si>
  <si>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</si>
  <si>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</si>
  <si>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</si>
  <si>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</si>
  <si>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</si>
  <si>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</si>
  <si>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</si>
  <si>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</si>
  <si>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</si>
  <si>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</si>
  <si>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</si>
  <si>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</si>
  <si>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</si>
  <si>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</si>
  <si>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</si>
  <si>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</si>
  <si>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</si>
  <si>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</si>
  <si>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</si>
  <si>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</si>
  <si>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</si>
  <si>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</si>
  <si>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</si>
  <si>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</si>
  <si>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</si>
  <si>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</si>
  <si>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</si>
  <si>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</si>
  <si>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</si>
  <si>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</si>
  <si>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</si>
  <si>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</si>
  <si>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</si>
  <si>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</si>
  <si>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</si>
  <si>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</si>
  <si>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</si>
  <si>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</si>
  <si>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</si>
  <si>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</si>
  <si>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</si>
  <si>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</si>
  <si>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</si>
  <si>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</si>
  <si>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</si>
  <si>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</si>
  <si>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</si>
  <si>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</si>
  <si>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</si>
  <si>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</si>
  <si>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</si>
  <si>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</si>
  <si>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</si>
  <si>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</si>
  <si>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</si>
  <si>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</si>
  <si>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</si>
  <si>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</si>
  <si>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</si>
  <si>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</si>
  <si>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</si>
  <si>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</si>
  <si>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</si>
  <si>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</si>
  <si>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</si>
  <si>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</si>
  <si>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</si>
  <si>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</si>
  <si>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</si>
  <si>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</si>
  <si>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</si>
  <si>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</si>
  <si>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</si>
  <si>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</si>
  <si>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</si>
  <si>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</si>
  <si>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</si>
  <si>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</si>
  <si>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</si>
  <si>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</si>
  <si>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</si>
  <si>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</si>
  <si>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</si>
  <si>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</si>
  <si>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</si>
  <si>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</si>
  <si>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</si>
  <si>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</si>
  <si>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</si>
  <si>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</si>
  <si>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</si>
  <si>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</si>
  <si>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</si>
  <si>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</si>
  <si>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</si>
  <si>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</si>
  <si>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</si>
  <si>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</si>
  <si>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</si>
  <si>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</si>
  <si>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</si>
  <si>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</si>
  <si>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</si>
  <si>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</si>
  <si>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</si>
  <si>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</si>
  <si>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</si>
  <si>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</si>
  <si>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</si>
  <si>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</si>
  <si>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</si>
  <si>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</si>
  <si>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</si>
  <si>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</si>
  <si>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</si>
  <si>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</si>
  <si>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</si>
  <si>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</si>
  <si>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</si>
  <si>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</si>
  <si>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</si>
  <si>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</si>
  <si>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</si>
  <si>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</si>
  <si>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</si>
  <si>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</si>
  <si>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</si>
  <si>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</si>
  <si>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</si>
  <si>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</si>
  <si>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</si>
  <si>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</si>
  <si>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</si>
  <si>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</si>
  <si>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</si>
  <si>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</si>
  <si>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</si>
  <si>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</si>
  <si>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</si>
  <si>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</si>
  <si>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</si>
  <si>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</si>
  <si>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</si>
  <si>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</si>
  <si>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</si>
  <si>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</si>
  <si>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</si>
  <si>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</si>
  <si>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</si>
  <si>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</si>
  <si>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</si>
  <si>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</si>
  <si>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</si>
  <si>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</si>
  <si>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</si>
  <si>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</si>
  <si>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</si>
  <si>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</si>
  <si>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</si>
  <si>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</si>
  <si>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</si>
  <si>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</si>
  <si>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</si>
  <si>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</si>
  <si>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</si>
  <si>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</si>
  <si>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</si>
  <si>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</si>
  <si>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</si>
  <si>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</si>
  <si>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</si>
  <si>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</si>
  <si>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</si>
  <si>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</si>
  <si>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</si>
  <si>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</si>
  <si>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</si>
  <si>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</si>
  <si>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</si>
  <si>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</si>
  <si>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</si>
  <si>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</si>
  <si>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</si>
  <si>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</si>
  <si>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</si>
  <si>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</si>
  <si>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</si>
  <si>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</si>
  <si>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</si>
  <si>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</si>
  <si>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</si>
  <si>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</si>
  <si>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</si>
  <si>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</si>
  <si>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</si>
  <si>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</si>
  <si>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</si>
  <si>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</si>
  <si>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</si>
  <si>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</si>
  <si>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</si>
  <si>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</si>
  <si>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</si>
  <si>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</si>
  <si>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</si>
  <si>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</si>
  <si>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</si>
  <si>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</si>
  <si>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</si>
  <si>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</si>
  <si>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</si>
  <si>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</si>
  <si>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</si>
  <si>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</si>
  <si>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</si>
  <si>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</si>
  <si>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</si>
  <si>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</si>
  <si>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</si>
  <si>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</si>
  <si>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</si>
  <si>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</si>
  <si>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</si>
  <si>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</si>
  <si>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</si>
  <si>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</si>
  <si>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</si>
  <si>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</si>
  <si>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</si>
  <si>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</si>
  <si>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</si>
  <si>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</si>
  <si>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</si>
  <si>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</si>
  <si>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</si>
  <si>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</si>
  <si>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</si>
  <si>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</si>
  <si>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</si>
  <si>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</si>
  <si>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</si>
  <si>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</si>
  <si>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</si>
  <si>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</si>
  <si>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</si>
  <si>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</si>
  <si>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</si>
  <si>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</si>
  <si>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</si>
  <si>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</si>
  <si>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</si>
  <si>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</si>
  <si>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</si>
  <si>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</si>
  <si>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</si>
  <si>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</si>
  <si>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</si>
  <si>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</si>
  <si>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</si>
  <si>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</si>
  <si>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</si>
  <si>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</si>
  <si>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</si>
  <si>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</si>
  <si>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</si>
  <si>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</si>
  <si>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</si>
  <si>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</si>
  <si>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</si>
  <si>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</si>
  <si>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</si>
  <si>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</si>
  <si>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</si>
  <si>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</si>
  <si>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</si>
  <si>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</si>
  <si>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</si>
  <si>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</si>
  <si>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</si>
  <si>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</si>
  <si>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</si>
  <si>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</si>
  <si>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</si>
  <si>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</si>
  <si>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</si>
  <si>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</si>
  <si>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</si>
  <si>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</si>
  <si>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</si>
  <si>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</si>
  <si>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</si>
  <si>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</si>
  <si>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</si>
  <si>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</si>
  <si>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</si>
  <si>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</si>
  <si>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</si>
  <si>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</si>
  <si>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</si>
  <si>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</si>
  <si>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</si>
  <si>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</si>
  <si>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</si>
  <si>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</si>
  <si>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</si>
  <si>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</si>
  <si>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</si>
  <si>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</si>
  <si>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</si>
  <si>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</si>
  <si>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</si>
  <si>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</si>
  <si>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</si>
  <si>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</si>
  <si>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</si>
  <si>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</si>
  <si>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</si>
  <si>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</si>
  <si>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</si>
  <si>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</si>
  <si>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</si>
  <si>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</si>
  <si>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</si>
  <si>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</si>
  <si>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</si>
  <si>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</si>
  <si>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</si>
  <si>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</si>
  <si>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</si>
  <si>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</si>
  <si>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</si>
  <si>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</si>
  <si>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</si>
  <si>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</si>
  <si>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</si>
  <si>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</si>
  <si>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</si>
  <si>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</si>
  <si>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</si>
  <si>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</si>
  <si>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</si>
  <si>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</si>
  <si>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</si>
  <si>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</si>
  <si>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</si>
  <si>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</si>
  <si>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</si>
  <si>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</si>
  <si>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</si>
  <si>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</si>
  <si>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</si>
  <si>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</si>
  <si>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</si>
  <si>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</si>
  <si>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</si>
  <si>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</si>
  <si>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</si>
  <si>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</si>
  <si>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</si>
  <si>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</si>
  <si>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</si>
  <si>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</si>
  <si>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</si>
  <si>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</si>
  <si>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</si>
  <si>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</si>
  <si>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</si>
  <si>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</si>
  <si>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</si>
  <si>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</si>
  <si>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</si>
  <si>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</si>
  <si>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</si>
  <si>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</si>
  <si>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</si>
  <si>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</si>
  <si>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</si>
  <si>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</si>
  <si>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</si>
  <si>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</si>
  <si>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</si>
  <si>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</si>
  <si>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</si>
  <si>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</si>
  <si>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</si>
  <si>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</si>
  <si>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</si>
  <si>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</si>
  <si>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</si>
  <si>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</si>
  <si>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</si>
  <si>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</si>
  <si>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</si>
  <si>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</si>
  <si>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</si>
  <si>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</si>
  <si>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</si>
  <si>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</si>
  <si>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</si>
  <si>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</si>
  <si>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</si>
  <si>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</si>
  <si>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</si>
  <si>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</si>
  <si>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</si>
  <si>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</si>
  <si>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</si>
  <si>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</si>
  <si>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</si>
  <si>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</si>
  <si>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</si>
  <si>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</si>
  <si>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</si>
  <si>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</si>
  <si>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</si>
  <si>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</si>
  <si>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</si>
  <si>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</si>
  <si>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</si>
  <si>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</si>
  <si>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</si>
  <si>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</si>
  <si>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</si>
  <si>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</si>
  <si>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</si>
  <si>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</si>
  <si>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</si>
  <si>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</si>
  <si>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</si>
  <si>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</si>
  <si>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</si>
  <si>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</si>
  <si>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</si>
  <si>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</si>
  <si>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</si>
  <si>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</si>
  <si>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</si>
  <si>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</si>
  <si>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</si>
  <si>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</si>
  <si>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</si>
  <si>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</si>
  <si>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</si>
  <si>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</si>
  <si>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</si>
  <si>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</si>
  <si>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</si>
  <si>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</si>
  <si>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</si>
  <si>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</si>
  <si>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</si>
  <si>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</si>
  <si>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</si>
  <si>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</si>
  <si>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</si>
  <si>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</si>
  <si>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</si>
  <si>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</si>
  <si>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</si>
  <si>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</si>
  <si>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</si>
  <si>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</si>
  <si>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</si>
  <si>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</si>
  <si>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</si>
  <si>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</si>
  <si>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</si>
  <si>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</si>
  <si>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</si>
  <si>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</si>
  <si>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</si>
  <si>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</si>
  <si>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</si>
  <si>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</si>
  <si>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</si>
  <si>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</si>
  <si>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</si>
  <si>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</si>
  <si>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</si>
  <si>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</si>
  <si>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</si>
  <si>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</si>
  <si>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</si>
  <si>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</si>
  <si>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</si>
  <si>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</si>
  <si>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</si>
  <si>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</si>
  <si>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</si>
  <si>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</si>
  <si>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</si>
  <si>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</si>
  <si>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</si>
  <si>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</si>
  <si>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</si>
  <si>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</si>
  <si>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</si>
  <si>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</si>
  <si>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</si>
  <si>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</si>
  <si>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</si>
  <si>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</si>
  <si>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</si>
  <si>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</si>
  <si>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</si>
  <si>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</si>
  <si>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</si>
  <si>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</si>
  <si>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</si>
  <si>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</si>
  <si>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</si>
  <si>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</si>
  <si>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</si>
  <si>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</si>
  <si>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</si>
  <si>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</si>
  <si>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</si>
  <si>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</si>
  <si>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</si>
  <si>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</si>
  <si>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</si>
  <si>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</si>
  <si>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</si>
  <si>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</si>
  <si>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</si>
  <si>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</si>
  <si>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</si>
  <si>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</si>
  <si>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</si>
  <si>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</si>
  <si>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</si>
  <si>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</si>
  <si>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</si>
  <si>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</si>
  <si>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</si>
  <si>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</si>
  <si>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</si>
  <si>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</si>
  <si>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</si>
  <si>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</si>
  <si>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</si>
  <si>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</si>
  <si>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</si>
  <si>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</si>
  <si>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</si>
  <si>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</si>
  <si>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</si>
  <si>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</si>
  <si>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</si>
  <si>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</si>
  <si>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</si>
  <si>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</si>
  <si>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</si>
  <si>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</si>
  <si>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</si>
  <si>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</si>
  <si>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</si>
  <si>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</si>
  <si>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</si>
  <si>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</si>
  <si>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</si>
  <si>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</si>
  <si>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</si>
  <si>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</si>
  <si>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</si>
  <si>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</si>
  <si>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</si>
  <si>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</si>
  <si>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</si>
  <si>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</si>
  <si>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</si>
  <si>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</si>
  <si>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</si>
  <si>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</si>
  <si>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</si>
  <si>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</si>
  <si>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</si>
  <si>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</si>
  <si>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</si>
  <si>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</si>
  <si>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</si>
  <si>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</si>
  <si>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</si>
  <si>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</si>
  <si>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</si>
  <si>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</si>
  <si>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</si>
  <si>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</si>
  <si>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</si>
  <si>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</si>
  <si>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</si>
  <si>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</si>
  <si>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</si>
  <si>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</si>
  <si>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</si>
  <si>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</si>
  <si>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</si>
  <si>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</si>
  <si>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</si>
  <si>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</si>
  <si>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</si>
  <si>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</si>
  <si>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</si>
  <si>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</si>
  <si>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</si>
  <si>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</si>
  <si>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</si>
  <si>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</si>
  <si>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</si>
  <si>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</si>
  <si>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</si>
  <si>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</si>
  <si>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</si>
  <si>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</si>
  <si>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</si>
  <si>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</si>
  <si>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</si>
  <si>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</si>
  <si>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</si>
  <si>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</si>
  <si>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</si>
  <si>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</si>
  <si>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</si>
  <si>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</si>
  <si>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</si>
  <si>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</si>
  <si>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</si>
  <si>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</si>
  <si>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</si>
  <si>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</si>
  <si>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</si>
  <si>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</si>
  <si>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</si>
  <si>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</si>
  <si>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</si>
  <si>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</si>
  <si>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</si>
  <si>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</si>
  <si>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</si>
  <si>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</si>
  <si>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</si>
  <si>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</si>
  <si>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</si>
  <si>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</si>
  <si>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</si>
  <si>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</si>
  <si>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</si>
  <si>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</si>
  <si>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</si>
  <si>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</si>
  <si>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</si>
  <si>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</si>
  <si>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</si>
  <si>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</si>
  <si>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</si>
  <si>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</si>
  <si>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</si>
  <si>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</si>
  <si>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</si>
  <si>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</si>
  <si>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</si>
  <si>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</si>
  <si>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</si>
  <si>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</si>
  <si>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</si>
  <si>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</si>
  <si>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</si>
  <si>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</si>
  <si>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</si>
  <si>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</si>
  <si>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</si>
  <si>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</si>
  <si>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</si>
  <si>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</si>
  <si>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</si>
  <si>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</si>
  <si>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</si>
  <si>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</si>
  <si>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</si>
  <si>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</si>
  <si>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</si>
  <si>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</si>
  <si>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</si>
  <si>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</si>
  <si>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</si>
  <si>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</si>
  <si>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</si>
  <si>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</si>
  <si>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</si>
  <si>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</si>
  <si>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</si>
  <si>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</si>
  <si>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</si>
  <si>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</si>
  <si>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</si>
  <si>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</si>
  <si>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</si>
  <si>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</si>
  <si>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</si>
  <si>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</si>
  <si>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</si>
  <si>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</si>
  <si>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</si>
  <si>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</si>
  <si>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</si>
  <si>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</si>
  <si>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</si>
  <si>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</si>
  <si>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</si>
  <si>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</si>
  <si>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</si>
  <si>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</si>
  <si>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</si>
  <si>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</si>
  <si>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</si>
  <si>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</si>
  <si>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</si>
  <si>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</si>
  <si>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</si>
  <si>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</si>
  <si>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</si>
  <si>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</si>
  <si>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</si>
  <si>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</si>
  <si>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</si>
  <si>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</si>
  <si>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</si>
  <si>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</si>
  <si>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</si>
  <si>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</si>
  <si>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</si>
  <si>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</si>
  <si>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</si>
  <si>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</si>
  <si>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</si>
  <si>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</si>
  <si>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</si>
  <si>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</si>
  <si>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</si>
  <si>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</si>
  <si>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</si>
  <si>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</si>
  <si>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</si>
  <si>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</si>
  <si>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</si>
  <si>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</si>
  <si>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</si>
  <si>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</si>
  <si>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</si>
  <si>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</si>
  <si>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</si>
  <si>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</si>
  <si>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</si>
  <si>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</si>
  <si>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</si>
  <si>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</si>
  <si>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</si>
  <si>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</si>
  <si>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</si>
  <si>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</si>
  <si>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</si>
  <si>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</si>
  <si>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</si>
  <si>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</si>
  <si>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</si>
  <si>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</si>
  <si>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</si>
  <si>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</si>
  <si>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</si>
  <si>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</si>
  <si>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</si>
  <si>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</si>
  <si>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</si>
  <si>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</si>
  <si>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</si>
  <si>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</si>
  <si>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</si>
  <si>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</si>
  <si>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</si>
  <si>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</si>
  <si>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</si>
  <si>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</si>
  <si>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</si>
  <si>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</si>
  <si>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</si>
  <si>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</si>
  <si>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</si>
  <si>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</si>
  <si>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</si>
  <si>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</si>
  <si>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</si>
  <si>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</si>
  <si>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</si>
  <si>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</si>
  <si>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</si>
  <si>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</si>
  <si>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</si>
  <si>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</si>
  <si>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</si>
  <si>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</si>
  <si>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</si>
  <si>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</si>
  <si>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</si>
  <si>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</si>
  <si>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</si>
  <si>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</si>
  <si>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</si>
  <si>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</si>
  <si>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</si>
  <si>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</si>
  <si>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</si>
  <si>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</si>
  <si>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</si>
  <si>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</si>
  <si>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</si>
  <si>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</si>
  <si>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</si>
  <si>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</si>
  <si>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</si>
  <si>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</si>
  <si>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</si>
  <si>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</si>
  <si>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</si>
  <si>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</si>
  <si>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</si>
  <si>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</si>
  <si>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</si>
  <si>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</si>
  <si>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</si>
  <si>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</si>
  <si>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</si>
  <si>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</si>
  <si>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</si>
  <si>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</si>
  <si>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</si>
  <si>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</si>
  <si>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</si>
  <si>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</si>
  <si>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</si>
  <si>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</si>
  <si>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</si>
  <si>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</si>
  <si>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</si>
  <si>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</si>
  <si>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</si>
  <si>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</si>
  <si>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</si>
  <si>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</si>
  <si>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</si>
  <si>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</si>
  <si>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</si>
  <si>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</si>
  <si>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</si>
  <si>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</si>
  <si>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</si>
  <si>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</si>
  <si>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</si>
  <si>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</si>
  <si>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</si>
  <si>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</si>
  <si>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</si>
  <si>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</si>
  <si>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</si>
  <si>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</si>
  <si>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</si>
  <si>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</si>
  <si>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</si>
  <si>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</si>
  <si>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</si>
  <si>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</si>
  <si>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</si>
  <si>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</si>
  <si>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</si>
  <si>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</si>
  <si>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</si>
  <si>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</si>
  <si>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</si>
  <si>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</si>
  <si>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</si>
  <si>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</si>
  <si>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</si>
  <si>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</si>
  <si>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</si>
  <si>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</si>
  <si>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</si>
  <si>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</si>
  <si>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</si>
  <si>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</si>
  <si>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</si>
  <si>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</si>
  <si>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</si>
  <si>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</si>
  <si>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</si>
  <si>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</si>
  <si>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</si>
  <si>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</si>
  <si>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</si>
  <si>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</si>
  <si>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</si>
  <si>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</si>
  <si>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</si>
  <si>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</si>
  <si>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</si>
  <si>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</si>
  <si>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</si>
  <si>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</si>
  <si>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</si>
  <si>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</si>
  <si>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</si>
  <si>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</si>
  <si>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</si>
  <si>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</si>
  <si>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</si>
  <si>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</si>
  <si>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</si>
  <si>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</si>
  <si>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</si>
  <si>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</si>
  <si>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</si>
  <si>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</si>
  <si>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</si>
  <si>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</si>
  <si>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</si>
  <si>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</si>
  <si>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</si>
  <si>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</si>
  <si>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</si>
  <si>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</si>
  <si>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</si>
  <si>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</si>
  <si>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</si>
  <si>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</si>
  <si>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</si>
  <si>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</si>
  <si>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</si>
  <si>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</si>
  <si>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</si>
  <si>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</si>
  <si>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</si>
  <si>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</si>
  <si>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</si>
  <si>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</si>
  <si>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</si>
  <si>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</si>
  <si>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</si>
  <si>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</si>
  <si>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</si>
  <si>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</si>
  <si>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</si>
  <si>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</si>
  <si>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</si>
  <si>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</si>
  <si>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</si>
  <si>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</si>
  <si>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</si>
  <si>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</si>
  <si>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</si>
  <si>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</si>
  <si>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</si>
  <si>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</si>
  <si>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</si>
  <si>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</si>
  <si>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</si>
  <si>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</si>
  <si>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</si>
  <si>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</si>
  <si>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</si>
  <si>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</si>
  <si>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</si>
  <si>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</si>
  <si>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</si>
  <si>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</si>
  <si>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</si>
  <si>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</si>
  <si>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</si>
  <si>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</si>
  <si>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</si>
  <si>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</si>
  <si>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</si>
  <si>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</si>
  <si>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</si>
  <si>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</si>
  <si>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</si>
  <si>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</si>
  <si>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</si>
  <si>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</si>
  <si>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</si>
  <si>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</si>
  <si>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</si>
  <si>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</si>
  <si>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</si>
  <si>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</si>
  <si>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</si>
  <si>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</si>
  <si>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</si>
  <si>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</si>
  <si>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</si>
  <si>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</si>
  <si>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</si>
  <si>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</si>
  <si>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</si>
  <si>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</si>
  <si>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</si>
  <si>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</si>
  <si>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</si>
  <si>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</si>
  <si>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</si>
  <si>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</si>
  <si>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</si>
  <si>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</si>
  <si>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</si>
  <si>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</si>
  <si>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</si>
  <si>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</si>
  <si>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</si>
  <si>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</si>
  <si>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</si>
  <si>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</si>
  <si>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</si>
  <si>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</si>
  <si>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</si>
  <si>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</si>
  <si>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</si>
  <si>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</si>
  <si>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</si>
  <si>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</si>
  <si>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</si>
  <si>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</si>
  <si>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</si>
  <si>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</si>
  <si>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</si>
  <si>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</si>
  <si>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</si>
  <si>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</si>
  <si>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</si>
  <si>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</si>
  <si>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</si>
  <si>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</si>
  <si>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</si>
  <si>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</si>
  <si>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</si>
  <si>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</si>
  <si>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</si>
  <si>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</si>
  <si>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</si>
  <si>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</si>
  <si>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</si>
  <si>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</si>
  <si>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</si>
  <si>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</si>
  <si>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</si>
  <si>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</si>
  <si>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</si>
  <si>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</si>
  <si>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</si>
  <si>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</si>
  <si>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</si>
  <si>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</si>
  <si>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</si>
  <si>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</si>
  <si>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</si>
  <si>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</si>
  <si>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</si>
  <si>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</si>
  <si>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</si>
  <si>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</si>
  <si>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</si>
  <si>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</si>
  <si>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</si>
  <si>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</si>
  <si>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</si>
  <si>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</si>
  <si>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</si>
  <si>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</si>
  <si>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</si>
  <si>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</si>
  <si>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</si>
  <si>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</si>
  <si>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</si>
  <si>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</si>
  <si>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</si>
  <si>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</si>
  <si>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</si>
  <si>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</si>
  <si>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</si>
  <si>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</si>
  <si>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</si>
  <si>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</si>
  <si>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</si>
  <si>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</si>
  <si>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</si>
  <si>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</si>
  <si>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</si>
  <si>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</si>
  <si>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</si>
  <si>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</si>
  <si>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</si>
  <si>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</si>
  <si>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</si>
  <si>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</si>
  <si>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</si>
  <si>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</si>
  <si>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</si>
  <si>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</si>
  <si>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</si>
  <si>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</si>
  <si>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</si>
  <si>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</si>
  <si>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</si>
  <si>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</si>
  <si>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</si>
  <si>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</si>
  <si>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</si>
  <si>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</si>
  <si>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</si>
  <si>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</si>
  <si>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</si>
  <si>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</si>
  <si>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</si>
  <si>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</si>
  <si>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</si>
  <si>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</si>
  <si>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</si>
  <si>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</si>
  <si>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</si>
  <si>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</si>
  <si>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</si>
  <si>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</si>
  <si>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</si>
  <si>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</si>
  <si>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</si>
  <si>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</si>
  <si>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</si>
  <si>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</si>
  <si>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</si>
  <si>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</si>
  <si>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</si>
  <si>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</si>
  <si>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</si>
  <si>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</si>
  <si>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</si>
  <si>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</si>
  <si>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</si>
  <si>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</si>
  <si>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</si>
  <si>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</si>
  <si>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</si>
  <si>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</si>
  <si>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</si>
  <si>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</si>
  <si>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</si>
  <si>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</si>
  <si>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</si>
  <si>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</si>
  <si>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</si>
  <si>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</si>
  <si>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</si>
  <si>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</si>
  <si>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</si>
  <si>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</si>
  <si>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</si>
  <si>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</si>
  <si>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</si>
  <si>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</si>
  <si>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</si>
  <si>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</si>
  <si>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</si>
  <si>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</si>
  <si>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</si>
  <si>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</si>
  <si>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</si>
  <si>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</si>
  <si>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</si>
  <si>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</si>
  <si>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</si>
  <si>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</si>
  <si>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</si>
  <si>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</si>
  <si>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</si>
  <si>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</si>
  <si>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</si>
  <si>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</si>
  <si>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</si>
  <si>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</si>
  <si>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</si>
  <si>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</si>
  <si>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</si>
  <si>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</si>
  <si>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</si>
  <si>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</si>
  <si>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</si>
  <si>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</si>
  <si>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</si>
  <si>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</si>
  <si>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</si>
  <si>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</si>
  <si>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</si>
  <si>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</si>
  <si>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</si>
  <si>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</si>
  <si>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</si>
  <si>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</si>
  <si>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</si>
  <si>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</si>
  <si>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</si>
  <si>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</si>
  <si>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</si>
  <si>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</si>
  <si>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</si>
  <si>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</si>
  <si>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</si>
  <si>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</si>
  <si>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</si>
  <si>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</si>
  <si>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</si>
  <si>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</si>
  <si>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</si>
  <si>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</si>
  <si>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</si>
  <si>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</si>
  <si>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</si>
  <si>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</si>
  <si>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</si>
  <si>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</si>
  <si>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</si>
  <si>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</si>
  <si>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</si>
  <si>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</si>
  <si>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</si>
  <si>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</si>
  <si>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</si>
  <si>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</si>
  <si>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</si>
  <si>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</si>
  <si>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</si>
  <si>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</si>
  <si>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</si>
  <si>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</si>
  <si>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</si>
  <si>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</si>
  <si>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</si>
  <si>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</si>
  <si>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</si>
  <si>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</si>
  <si>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</si>
  <si>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</si>
  <si>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</si>
  <si>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</si>
  <si>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</si>
  <si>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</si>
  <si>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</si>
  <si>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</si>
  <si>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</si>
  <si>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</si>
  <si>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</si>
  <si>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</si>
  <si>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</si>
  <si>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</si>
  <si>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</si>
  <si>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</si>
  <si>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</si>
  <si>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</si>
  <si>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</si>
  <si>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</si>
  <si>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</si>
  <si>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</si>
  <si>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</si>
  <si>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</si>
  <si>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</si>
  <si>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</si>
  <si>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</si>
  <si>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</si>
  <si>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</si>
  <si>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</si>
  <si>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</si>
  <si>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</si>
  <si>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</si>
  <si>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</si>
  <si>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</si>
  <si>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</si>
  <si>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</si>
  <si>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</si>
  <si>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</si>
  <si>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</si>
  <si>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</si>
  <si>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</si>
  <si>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</si>
  <si>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</si>
  <si>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</si>
  <si>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</si>
  <si>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</si>
  <si>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</si>
  <si>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</si>
  <si>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</si>
  <si>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</si>
  <si>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</si>
  <si>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</si>
  <si>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</si>
  <si>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</si>
  <si>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</si>
  <si>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</si>
  <si>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</si>
  <si>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</si>
  <si>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</si>
  <si>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</si>
  <si>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</si>
  <si>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</si>
  <si>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</si>
  <si>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</si>
  <si>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</si>
  <si>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</si>
  <si>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</si>
  <si>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</si>
  <si>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</si>
  <si>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</si>
  <si>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</si>
  <si>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</si>
  <si>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</si>
  <si>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</si>
  <si>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</si>
  <si>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</si>
  <si>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</si>
  <si>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</si>
  <si>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</si>
  <si>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</si>
  <si>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</si>
  <si>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</si>
  <si>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</si>
  <si>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</si>
  <si>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</si>
  <si>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</si>
  <si>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</si>
  <si>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</si>
  <si>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</si>
  <si>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</si>
  <si>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</si>
  <si>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</si>
  <si>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</si>
  <si>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</si>
  <si>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</si>
  <si>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</si>
  <si>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</si>
  <si>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</si>
  <si>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</si>
  <si>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</si>
  <si>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</si>
  <si>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</si>
  <si>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</si>
  <si>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</si>
  <si>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</si>
  <si>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</si>
  <si>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</si>
  <si>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</si>
  <si>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</si>
  <si>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</si>
  <si>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</si>
  <si>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</si>
  <si>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</si>
  <si>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</si>
  <si>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</si>
  <si>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</si>
  <si>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</si>
  <si>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</si>
  <si>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</si>
  <si>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</si>
  <si>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</si>
  <si>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</si>
  <si>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</si>
  <si>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</si>
  <si>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</si>
  <si>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</si>
  <si>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</si>
  <si>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</si>
  <si>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</si>
  <si>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</si>
  <si>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</si>
  <si>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</si>
  <si>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</si>
  <si>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</si>
  <si>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</si>
  <si>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</si>
  <si>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</si>
  <si>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</si>
  <si>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</si>
  <si>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</si>
  <si>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</si>
  <si>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</si>
  <si>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</si>
  <si>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</si>
  <si>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</si>
  <si>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</si>
  <si>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</si>
  <si>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</si>
  <si>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</si>
  <si>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</si>
  <si>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</si>
  <si>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</si>
  <si>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</si>
  <si>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</si>
  <si>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</si>
  <si>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</si>
  <si>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</si>
  <si>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</si>
  <si>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</si>
  <si>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</si>
  <si>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</si>
  <si>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</si>
  <si>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</si>
  <si>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</si>
  <si>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</si>
  <si>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</si>
  <si>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</si>
  <si>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</si>
  <si>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</si>
  <si>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</si>
  <si>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</si>
  <si>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</si>
  <si>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</si>
  <si>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</si>
  <si>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</si>
  <si>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</si>
  <si>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</si>
  <si>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</si>
  <si>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</si>
  <si>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</si>
  <si>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</si>
  <si>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</si>
  <si>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</si>
  <si>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</si>
  <si>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</si>
  <si>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</si>
  <si>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</si>
  <si>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</si>
  <si>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</si>
  <si>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</si>
  <si>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</si>
  <si>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</si>
  <si>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</si>
  <si>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</si>
  <si>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</si>
  <si>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</si>
  <si>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</si>
  <si>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</si>
  <si>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</si>
  <si>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</si>
  <si>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</si>
  <si>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</si>
  <si>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</si>
  <si>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</si>
  <si>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</si>
  <si>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</si>
  <si>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</si>
  <si>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</si>
  <si>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</si>
  <si>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</si>
  <si>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</si>
  <si>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</si>
  <si>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</si>
  <si>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</si>
  <si>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</si>
  <si>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</si>
  <si>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</si>
  <si>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</si>
  <si>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</si>
  <si>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</si>
  <si>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</si>
  <si>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</si>
  <si>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</si>
  <si>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</si>
  <si>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</si>
  <si>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</si>
  <si>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</si>
  <si>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</si>
  <si>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</si>
  <si>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</si>
  <si>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</si>
  <si>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</si>
  <si>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</si>
  <si>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</si>
  <si>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</si>
  <si>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</si>
  <si>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</si>
  <si>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</si>
  <si>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</si>
  <si>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</si>
  <si>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</si>
  <si>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</si>
  <si>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</si>
  <si>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</si>
  <si>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</si>
  <si>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</si>
  <si>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</si>
  <si>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</si>
  <si>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</si>
  <si>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</si>
  <si>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</si>
  <si>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</si>
  <si>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</si>
  <si>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</si>
  <si>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</si>
  <si>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</si>
  <si>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</si>
  <si>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</si>
  <si>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</si>
  <si>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</si>
  <si>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</si>
  <si>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</si>
  <si>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</si>
  <si>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</si>
  <si>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</si>
  <si>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</si>
  <si>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</si>
  <si>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</si>
  <si>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</si>
  <si>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</si>
  <si>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</si>
  <si>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</si>
  <si>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</si>
  <si>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</si>
  <si>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</si>
  <si>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</si>
  <si>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</si>
  <si>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</si>
  <si>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</si>
  <si>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</si>
  <si>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</si>
  <si>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</si>
  <si>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</si>
  <si>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</si>
  <si>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</si>
  <si>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</si>
  <si>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</si>
  <si>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</si>
  <si>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</si>
  <si>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</si>
  <si>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</si>
  <si>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</si>
  <si>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</si>
  <si>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</si>
  <si>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</si>
  <si>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</si>
  <si>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</si>
  <si>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</si>
  <si>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</si>
  <si>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</si>
  <si>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</si>
  <si>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</si>
  <si>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</si>
  <si>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</si>
  <si>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</si>
  <si>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</si>
  <si>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</si>
  <si>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</si>
  <si>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</si>
  <si>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</si>
  <si>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</si>
  <si>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</si>
  <si>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</si>
  <si>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</si>
  <si>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</si>
  <si>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</si>
  <si>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</si>
  <si>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</si>
  <si>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</si>
  <si>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</si>
  <si>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</si>
  <si>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</si>
  <si>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</si>
  <si>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</si>
  <si>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</si>
  <si>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</si>
  <si>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</si>
  <si>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</si>
  <si>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</si>
  <si>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</si>
  <si>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</si>
  <si>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</si>
  <si>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</si>
  <si>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</si>
  <si>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</si>
  <si>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</si>
  <si>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</si>
  <si>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</si>
  <si>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</si>
  <si>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</si>
  <si>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</si>
  <si>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</si>
  <si>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</si>
  <si>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</si>
  <si>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</si>
  <si>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</si>
  <si>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</si>
  <si>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</si>
  <si>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</si>
  <si>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</si>
  <si>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</si>
  <si>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</si>
  <si>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</si>
  <si>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</si>
  <si>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</si>
  <si>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</si>
  <si>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</si>
  <si>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</si>
  <si>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</si>
  <si>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</si>
  <si>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</si>
  <si>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</si>
  <si>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</si>
  <si>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</si>
  <si>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</si>
  <si>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</si>
  <si>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</si>
  <si>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</si>
  <si>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</si>
  <si>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</si>
  <si>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</si>
  <si>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</si>
  <si>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</si>
  <si>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</si>
  <si>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</si>
  <si>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</si>
  <si>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</si>
  <si>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</si>
  <si>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</si>
  <si>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</si>
  <si>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</si>
  <si>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</si>
  <si>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</si>
  <si>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</si>
  <si>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</si>
  <si>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</si>
  <si>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</si>
  <si>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</si>
  <si>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</si>
  <si>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</si>
  <si>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</si>
  <si>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</si>
  <si>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</si>
  <si>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</si>
  <si>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</si>
  <si>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</si>
  <si>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</si>
  <si>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</si>
  <si>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</si>
  <si>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</si>
  <si>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</si>
  <si>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</si>
  <si>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</si>
  <si>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</si>
  <si>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</si>
  <si>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</si>
  <si>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</si>
  <si>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</si>
  <si>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</si>
  <si>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</si>
  <si>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</si>
  <si>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</si>
  <si>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</si>
  <si>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</si>
  <si>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</si>
  <si>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</si>
  <si>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</si>
  <si>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</si>
  <si>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</si>
  <si>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</si>
  <si>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</si>
  <si>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</si>
  <si>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</si>
  <si>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</si>
  <si>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</si>
  <si>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</si>
  <si>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</si>
  <si>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</si>
  <si>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</si>
  <si>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</si>
  <si>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</si>
  <si>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</si>
  <si>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</si>
  <si>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</si>
  <si>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</si>
  <si>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</si>
  <si>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</si>
  <si>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</si>
  <si>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</si>
  <si>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</si>
  <si>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</si>
  <si>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</si>
  <si>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</si>
  <si>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</si>
  <si>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</si>
  <si>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</si>
  <si>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</si>
  <si>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</si>
  <si>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</si>
  <si>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</si>
  <si>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</si>
  <si>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</si>
  <si>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</si>
  <si>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</si>
  <si>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</si>
  <si>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</si>
  <si>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</si>
  <si>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</si>
  <si>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</si>
  <si>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</si>
  <si>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</si>
  <si>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</si>
  <si>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</si>
  <si>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</si>
  <si>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</si>
  <si>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</si>
  <si>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</si>
  <si>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</si>
  <si>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</si>
  <si>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</si>
  <si>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</si>
  <si>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</si>
  <si>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</si>
  <si>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</si>
  <si>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</si>
  <si>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</si>
  <si>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</si>
  <si>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</si>
  <si>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</si>
  <si>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</si>
  <si>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</si>
  <si>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</si>
  <si>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</si>
  <si>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</si>
  <si>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</si>
  <si>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</si>
  <si>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</si>
  <si>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</si>
  <si>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</si>
  <si>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</si>
  <si>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</si>
  <si>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</si>
  <si>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</si>
  <si>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</si>
  <si>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</si>
  <si>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</si>
  <si>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</si>
  <si>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</si>
  <si>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</si>
  <si>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</si>
  <si>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</si>
  <si>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</si>
  <si>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</si>
  <si>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</si>
  <si>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</si>
  <si>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</si>
  <si>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</si>
  <si>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</si>
  <si>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</si>
  <si>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</si>
  <si>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</si>
  <si>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</si>
  <si>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</si>
  <si>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</si>
  <si>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</si>
  <si>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</si>
  <si>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</si>
  <si>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</si>
  <si>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</si>
  <si>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</si>
  <si>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</si>
  <si>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</si>
  <si>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</si>
  <si>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</si>
  <si>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</si>
  <si>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</si>
  <si>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</si>
  <si>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</si>
  <si>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</si>
  <si>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</si>
  <si>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</si>
  <si>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</si>
  <si>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</si>
  <si>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</si>
  <si>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</si>
  <si>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</si>
  <si>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</si>
  <si>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</si>
  <si>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</si>
  <si>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</si>
  <si>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</si>
  <si>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</si>
  <si>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</si>
  <si>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</si>
  <si>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</si>
  <si>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</si>
  <si>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</si>
  <si>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</si>
  <si>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</si>
  <si>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</si>
  <si>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</si>
  <si>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</si>
  <si>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</si>
  <si>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</si>
  <si>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</si>
  <si>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</si>
  <si>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</si>
  <si>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</si>
  <si>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</si>
  <si>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</si>
  <si>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</si>
  <si>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</si>
  <si>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</si>
  <si>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</si>
  <si>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</si>
  <si>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</si>
  <si>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</si>
  <si>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</si>
  <si>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</si>
  <si>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</si>
  <si>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</si>
  <si>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</si>
  <si>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</si>
  <si>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</si>
  <si>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</si>
  <si>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</si>
  <si>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</si>
  <si>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</si>
  <si>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</si>
  <si>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</si>
  <si>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</si>
  <si>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</si>
  <si>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</si>
  <si>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</si>
  <si>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</si>
  <si>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</si>
  <si>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</si>
  <si>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</si>
  <si>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</si>
  <si>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</si>
  <si>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</si>
  <si>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</si>
  <si>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</si>
  <si>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</si>
  <si>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</si>
  <si>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</si>
  <si>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</si>
  <si>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</si>
  <si>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</si>
  <si>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</si>
  <si>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</si>
  <si>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</si>
  <si>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</si>
  <si>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</si>
  <si>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</si>
  <si>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</si>
  <si>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</si>
  <si>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</si>
  <si>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</si>
  <si>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</si>
  <si>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</si>
  <si>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</si>
  <si>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</si>
  <si>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</si>
  <si>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</si>
  <si>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</si>
  <si>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</si>
  <si>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</si>
  <si>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</si>
  <si>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</si>
  <si>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</si>
  <si>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</si>
  <si>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</si>
  <si>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</si>
  <si>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</si>
  <si>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</si>
  <si>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</si>
  <si>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</si>
  <si>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</si>
  <si>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</si>
  <si>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</si>
  <si>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</si>
  <si>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</si>
  <si>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</si>
  <si>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</si>
  <si>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</si>
  <si>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</si>
  <si>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</si>
  <si>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</si>
  <si>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</si>
  <si>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</si>
  <si>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</si>
  <si>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</si>
  <si>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</si>
  <si>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</si>
  <si>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</si>
  <si>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</si>
  <si>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</si>
  <si>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</si>
  <si>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</si>
  <si>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</si>
  <si>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</si>
  <si>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</si>
  <si>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</si>
  <si>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</si>
  <si>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</si>
  <si>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</si>
  <si>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</si>
  <si>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</si>
  <si>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</si>
  <si>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</si>
  <si>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</si>
  <si>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</si>
  <si>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</si>
  <si>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</si>
  <si>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</si>
  <si>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</si>
  <si>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</si>
  <si>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</si>
  <si>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</si>
  <si>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</si>
  <si>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</si>
  <si>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</si>
  <si>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</si>
  <si>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</si>
  <si>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</si>
  <si>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</si>
  <si>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</si>
  <si>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</si>
  <si>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</si>
  <si>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</si>
  <si>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</si>
  <si>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</si>
  <si>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</si>
  <si>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</si>
  <si>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</si>
  <si>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</si>
  <si>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</si>
  <si>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</si>
  <si>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</si>
  <si>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</si>
  <si>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</si>
  <si>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</si>
  <si>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</si>
  <si>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</si>
  <si>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</si>
  <si>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</si>
  <si>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</si>
  <si>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</si>
  <si>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</si>
  <si>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</si>
  <si>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</si>
  <si>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</si>
  <si>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</si>
  <si>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</si>
  <si>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</si>
  <si>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</si>
  <si>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</si>
  <si>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</si>
  <si>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</si>
  <si>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</si>
  <si>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</si>
  <si>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</si>
  <si>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</si>
  <si>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</si>
  <si>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</si>
  <si>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</si>
  <si>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</si>
  <si>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</si>
  <si>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</si>
  <si>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</si>
  <si>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</si>
  <si>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</si>
  <si>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</si>
  <si>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</si>
  <si>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</si>
  <si>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</si>
  <si>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</si>
  <si>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</si>
  <si>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</si>
  <si>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</si>
  <si>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</si>
  <si>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</si>
  <si>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</si>
  <si>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</si>
  <si>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</si>
  <si>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</si>
  <si>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</si>
  <si>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</si>
  <si>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</si>
  <si>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</si>
  <si>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</si>
  <si>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</si>
  <si>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</si>
  <si>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</si>
  <si>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</si>
  <si>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</si>
  <si>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</si>
  <si>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</si>
  <si>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</si>
  <si>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</si>
  <si>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</si>
  <si>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</si>
  <si>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</si>
  <si>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</si>
  <si>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</si>
  <si>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</si>
  <si>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</si>
  <si>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</si>
  <si>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</si>
  <si>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</si>
  <si>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</si>
  <si>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</si>
  <si>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</si>
  <si>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</si>
  <si>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</si>
  <si>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</si>
  <si>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</si>
  <si>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</si>
  <si>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</si>
  <si>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</si>
  <si>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</si>
  <si>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</si>
  <si>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</si>
  <si>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</si>
  <si>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</si>
  <si>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</si>
  <si>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</si>
  <si>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</si>
  <si>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</si>
  <si>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</si>
  <si>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</si>
  <si>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</si>
  <si>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</si>
  <si>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</si>
  <si>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</si>
  <si>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</si>
  <si>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</si>
  <si>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</si>
  <si>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</si>
  <si>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</si>
  <si>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</si>
  <si>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</si>
  <si>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</si>
  <si>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</si>
  <si>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</si>
  <si>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</si>
  <si>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</si>
  <si>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</si>
  <si>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</si>
  <si>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</si>
  <si>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</si>
  <si>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</si>
  <si>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</si>
  <si>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</si>
  <si>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</si>
  <si>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</si>
  <si>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</si>
  <si>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</si>
  <si>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</si>
  <si>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</si>
  <si>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</si>
  <si>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</si>
  <si>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</si>
  <si>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</si>
  <si>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</si>
  <si>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</si>
  <si>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</si>
  <si>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</si>
  <si>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</si>
  <si>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</si>
  <si>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</si>
  <si>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</si>
  <si>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</si>
  <si>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</si>
  <si>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</si>
  <si>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</si>
  <si>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</si>
  <si>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</si>
  <si>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</si>
  <si>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</si>
  <si>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</si>
  <si>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</si>
  <si>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</si>
  <si>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</si>
  <si>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</si>
  <si>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</si>
  <si>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</si>
  <si>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</si>
  <si>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</si>
  <si>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</si>
  <si>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</si>
  <si>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</si>
  <si>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</si>
  <si>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</si>
  <si>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</si>
  <si>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</si>
  <si>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</si>
  <si>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</si>
  <si>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</si>
  <si>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</si>
  <si>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</si>
  <si>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</si>
  <si>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</si>
  <si>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</si>
  <si>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</si>
  <si>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</si>
  <si>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</si>
  <si>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</si>
  <si>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</si>
  <si>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</si>
  <si>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</si>
  <si>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</si>
  <si>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</si>
  <si>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</si>
  <si>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</si>
  <si>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</si>
  <si>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</si>
  <si>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</si>
  <si>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</si>
  <si>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</si>
  <si>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</si>
  <si>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</si>
  <si>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</si>
  <si>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</si>
  <si>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</si>
  <si>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</si>
  <si>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</si>
  <si>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</si>
  <si>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</si>
  <si>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</si>
  <si>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</si>
  <si>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</si>
  <si>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</si>
  <si>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</si>
  <si>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</si>
  <si>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</si>
  <si>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</si>
  <si>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</si>
  <si>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</si>
  <si>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</si>
  <si>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</si>
  <si>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</si>
  <si>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</si>
  <si>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</si>
  <si>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</si>
  <si>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</si>
  <si>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</si>
  <si>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</si>
  <si>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</si>
  <si>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</si>
  <si>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</si>
  <si>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</si>
  <si>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</si>
  <si>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</si>
  <si>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</si>
  <si>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</si>
  <si>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</si>
  <si>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</si>
  <si>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</si>
  <si>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</si>
  <si>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</si>
  <si>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</si>
  <si>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</si>
  <si>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</si>
  <si>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</si>
  <si>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</si>
  <si>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</si>
  <si>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</si>
  <si>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</si>
  <si>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</si>
  <si>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</si>
  <si>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</si>
  <si>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</si>
  <si>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</si>
  <si>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</si>
  <si>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</si>
  <si>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</si>
  <si>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</si>
  <si>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</si>
  <si>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</si>
  <si>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</si>
  <si>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</si>
  <si>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</si>
  <si>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</si>
  <si>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</si>
  <si>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</si>
  <si>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</si>
  <si>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</si>
  <si>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</si>
  <si>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</si>
  <si>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</si>
  <si>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</si>
  <si>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</si>
  <si>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</si>
  <si>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</si>
  <si>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</si>
  <si>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</si>
  <si>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</si>
  <si>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</si>
  <si>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</si>
  <si>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</si>
  <si>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</si>
  <si>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</si>
  <si>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</si>
  <si>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</si>
  <si>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</si>
  <si>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</si>
  <si>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</si>
  <si>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</si>
  <si>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</si>
  <si>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</si>
  <si>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</si>
  <si>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</si>
  <si>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</si>
  <si>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</si>
  <si>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</si>
  <si>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</si>
  <si>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</si>
  <si>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</si>
  <si>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</si>
  <si>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</si>
  <si>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</si>
  <si>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</si>
  <si>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</si>
  <si>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</si>
  <si>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</si>
  <si>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</si>
  <si>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</si>
  <si>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</si>
  <si>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</si>
  <si>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</si>
  <si>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</si>
  <si>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</si>
  <si>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</si>
  <si>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</si>
  <si>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</si>
  <si>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</si>
  <si>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</si>
  <si>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</si>
  <si>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</si>
  <si>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</si>
  <si>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</si>
  <si>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</si>
  <si>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</si>
  <si>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</si>
  <si>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</si>
  <si>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</si>
  <si>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</si>
  <si>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</si>
  <si>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</si>
  <si>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</si>
  <si>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</si>
  <si>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</si>
  <si>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</si>
  <si>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</si>
  <si>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</si>
  <si>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</si>
  <si>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</si>
  <si>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</si>
  <si>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</si>
  <si>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</si>
  <si>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</si>
  <si>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</si>
  <si>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</si>
  <si>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</si>
  <si>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</si>
  <si>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</si>
  <si>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</si>
  <si>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</si>
  <si>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</si>
  <si>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</si>
  <si>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</si>
  <si>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</si>
  <si>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</si>
  <si>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</si>
  <si>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</si>
  <si>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</si>
  <si>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</si>
  <si>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</si>
  <si>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</si>
  <si>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</si>
  <si>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</si>
  <si>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</si>
  <si>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</si>
  <si>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</si>
  <si>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</si>
  <si>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</si>
  <si>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</si>
  <si>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</si>
  <si>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</si>
  <si>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</si>
  <si>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</si>
  <si>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</si>
  <si>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</si>
  <si>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</si>
  <si>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</si>
  <si>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</si>
  <si>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</si>
  <si>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</si>
  <si>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</si>
  <si>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</si>
  <si>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</si>
  <si>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</si>
  <si>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</si>
  <si>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</si>
  <si>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</si>
  <si>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</si>
  <si>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</si>
  <si>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</si>
  <si>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</si>
  <si>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</si>
  <si>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</si>
  <si>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</si>
  <si>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</si>
  <si>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</si>
  <si>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</si>
  <si>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</si>
  <si>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</si>
  <si>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</si>
  <si>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</si>
  <si>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</si>
  <si>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</si>
  <si>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</si>
  <si>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</si>
  <si>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</si>
  <si>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</si>
  <si>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</si>
  <si>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</si>
  <si>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</si>
  <si>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</si>
  <si>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</si>
  <si>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</si>
  <si>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</si>
  <si>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</si>
  <si>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</si>
  <si>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</si>
  <si>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</si>
  <si>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</si>
  <si>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</si>
  <si>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</si>
  <si>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</si>
  <si>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</si>
  <si>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</si>
  <si>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</si>
  <si>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</si>
  <si>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</si>
  <si>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</si>
  <si>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</si>
  <si>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</si>
  <si>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</si>
  <si>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</si>
  <si>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</si>
  <si>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</si>
  <si>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</si>
  <si>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</si>
  <si>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</si>
  <si>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</si>
  <si>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</si>
  <si>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</si>
  <si>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</si>
  <si>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</si>
  <si>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</si>
  <si>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</si>
  <si>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</si>
  <si>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</si>
  <si>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</si>
  <si>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</si>
  <si>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</si>
  <si>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</si>
  <si>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</si>
  <si>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</si>
  <si>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</si>
  <si>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</si>
  <si>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</si>
  <si>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</si>
  <si>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</si>
  <si>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</si>
  <si>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</si>
  <si>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</si>
  <si>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</si>
  <si>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</si>
  <si>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</si>
  <si>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</si>
  <si>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</si>
  <si>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</si>
  <si>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</si>
  <si>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</si>
  <si>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</si>
  <si>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</si>
  <si>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</si>
  <si>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</si>
  <si>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</si>
  <si>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</si>
  <si>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</si>
  <si>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</si>
  <si>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</si>
  <si>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</si>
  <si>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</si>
  <si>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</si>
  <si>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</si>
  <si>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</si>
  <si>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</si>
  <si>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</si>
  <si>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</si>
  <si>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</si>
  <si>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</si>
  <si>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</si>
  <si>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</si>
  <si>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</si>
  <si>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</si>
  <si>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</si>
  <si>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</si>
  <si>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</si>
  <si>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</si>
  <si>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</si>
  <si>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</si>
  <si>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</si>
  <si>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</si>
  <si>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</si>
  <si>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</si>
  <si>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</si>
  <si>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</si>
  <si>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</si>
  <si>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</si>
  <si>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</si>
  <si>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</si>
  <si>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</si>
  <si>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</si>
  <si>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</si>
  <si>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</si>
  <si>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</si>
  <si>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</si>
  <si>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</si>
  <si>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</si>
  <si>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</si>
  <si>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</si>
  <si>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</si>
  <si>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</si>
  <si>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</si>
  <si>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</si>
  <si>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</si>
  <si>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</si>
  <si>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</si>
  <si>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</si>
  <si>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</si>
  <si>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</si>
  <si>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</si>
  <si>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</si>
  <si>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</si>
  <si>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</si>
  <si>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</si>
  <si>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</si>
  <si>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</si>
  <si>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</si>
  <si>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</si>
  <si>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</si>
  <si>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</si>
  <si>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</si>
  <si>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</si>
  <si>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</si>
  <si>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</si>
  <si>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</si>
  <si>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</si>
  <si>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</si>
  <si>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</si>
  <si>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</si>
  <si>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</si>
  <si>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</si>
  <si>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</si>
  <si>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</si>
  <si>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</si>
  <si>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</si>
  <si>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</si>
  <si>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</si>
  <si>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</si>
  <si>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</si>
  <si>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</si>
  <si>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</si>
  <si>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</si>
  <si>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</si>
  <si>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</si>
  <si>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</si>
  <si>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</si>
  <si>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</si>
  <si>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</si>
  <si>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</si>
  <si>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</si>
  <si>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</si>
  <si>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</si>
  <si>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</si>
  <si>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</si>
  <si>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</si>
  <si>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</si>
  <si>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</si>
  <si>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</si>
  <si>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</si>
  <si>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</si>
  <si>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</si>
  <si>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</si>
  <si>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</si>
  <si>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</si>
  <si>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</si>
  <si>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</si>
  <si>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</si>
  <si>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</si>
  <si>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</si>
  <si>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</si>
  <si>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</si>
  <si>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</si>
  <si>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</si>
  <si>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</si>
  <si>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</si>
  <si>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</si>
  <si>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</si>
  <si>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</si>
  <si>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</si>
  <si>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</si>
  <si>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</si>
  <si>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</si>
  <si>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</si>
  <si>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</si>
  <si>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</si>
  <si>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</si>
  <si>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</si>
  <si>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</si>
  <si>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</si>
  <si>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</si>
  <si>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</si>
  <si>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</si>
  <si>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</si>
  <si>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</si>
  <si>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</si>
  <si>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</si>
  <si>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</si>
  <si>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</si>
  <si>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</si>
  <si>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</si>
  <si>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</si>
  <si>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</si>
  <si>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</si>
  <si>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</si>
  <si>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</si>
  <si>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</si>
  <si>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</si>
  <si>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</si>
  <si>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</si>
  <si>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</si>
  <si>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</si>
  <si>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</si>
  <si>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</si>
  <si>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</si>
  <si>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</si>
  <si>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</si>
  <si>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</si>
  <si>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</si>
  <si>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</si>
  <si>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</si>
  <si>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</si>
  <si>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</si>
  <si>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</si>
  <si>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</si>
  <si>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</si>
  <si>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</si>
  <si>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</si>
  <si>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</si>
  <si>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</si>
  <si>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</si>
  <si>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</si>
  <si>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</si>
  <si>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</si>
  <si>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</si>
  <si>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</si>
  <si>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</si>
  <si>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</si>
  <si>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</si>
  <si>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</si>
  <si>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</si>
  <si>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</si>
  <si>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</si>
  <si>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</si>
  <si>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</si>
  <si>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</si>
  <si>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</si>
  <si>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</si>
  <si>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</si>
  <si>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</si>
  <si>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</si>
  <si>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</si>
  <si>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</si>
  <si>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</si>
  <si>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</si>
  <si>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</si>
  <si>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</si>
  <si>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</si>
  <si>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</si>
  <si>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</si>
  <si>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</si>
  <si>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</si>
  <si>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</si>
  <si>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</si>
  <si>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</si>
  <si>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</si>
  <si>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</si>
  <si>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</si>
  <si>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</si>
  <si>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</si>
  <si>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</si>
  <si>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</si>
  <si>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</si>
  <si>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</si>
  <si>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</si>
  <si>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</si>
  <si>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</si>
  <si>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</si>
  <si>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</si>
  <si>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</si>
  <si>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</si>
  <si>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</si>
  <si>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</si>
  <si>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</si>
  <si>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</si>
  <si>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</si>
  <si>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</si>
  <si>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</si>
  <si>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</si>
  <si>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</si>
  <si>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</si>
  <si>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</si>
  <si>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</si>
  <si>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</si>
  <si>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</si>
  <si>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</si>
  <si>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</si>
  <si>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</si>
  <si>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</si>
  <si>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</si>
  <si>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</si>
  <si>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</si>
  <si>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</si>
  <si>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</si>
  <si>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</si>
  <si>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</si>
  <si>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</si>
  <si>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</si>
  <si>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</si>
  <si>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</si>
  <si>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</si>
  <si>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</si>
  <si>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</si>
  <si>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</si>
  <si>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</si>
  <si>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</si>
  <si>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</si>
  <si>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</si>
  <si>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</si>
  <si>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</si>
  <si>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</si>
  <si>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</si>
  <si>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</si>
  <si>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</si>
  <si>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</si>
  <si>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</si>
  <si>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</si>
  <si>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</si>
  <si>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</si>
  <si>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</si>
  <si>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</si>
  <si>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</si>
  <si>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</si>
  <si>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</si>
  <si>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</si>
  <si>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</si>
  <si>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</si>
  <si>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</si>
  <si>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</si>
  <si>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</si>
  <si>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</si>
  <si>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</si>
  <si>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</si>
  <si>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</si>
  <si>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</si>
  <si>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</si>
  <si>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</si>
  <si>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</si>
  <si>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</si>
  <si>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</si>
  <si>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</si>
  <si>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</si>
  <si>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</si>
  <si>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</si>
  <si>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</si>
  <si>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</si>
  <si>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</si>
  <si>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</si>
  <si>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</si>
  <si>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</si>
  <si>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</si>
  <si>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</si>
  <si>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</si>
  <si>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</si>
  <si>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</si>
  <si>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</si>
  <si>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</si>
  <si>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</si>
  <si>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</si>
  <si>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</si>
  <si>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</si>
  <si>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</si>
  <si>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</si>
  <si>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</si>
  <si>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</si>
  <si>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</si>
  <si>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</si>
  <si>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</si>
  <si>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</si>
  <si>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</si>
  <si>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</si>
  <si>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</si>
  <si>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</si>
  <si>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</si>
  <si>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</si>
  <si>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</si>
  <si>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</si>
  <si>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</si>
  <si>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</si>
  <si>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</si>
  <si>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</si>
  <si>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</si>
  <si>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</si>
  <si>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</si>
  <si>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</si>
  <si>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</si>
  <si>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</si>
  <si>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</si>
  <si>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</si>
  <si>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</si>
  <si>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</si>
  <si>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</si>
  <si>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</si>
  <si>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</si>
  <si>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</si>
  <si>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</si>
  <si>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</si>
  <si>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</si>
  <si>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</si>
  <si>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</si>
  <si>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</si>
  <si>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</si>
  <si>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</si>
  <si>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</si>
  <si>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</si>
  <si>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</si>
  <si>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</si>
  <si>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</si>
  <si>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</si>
  <si>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</si>
  <si>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</si>
  <si>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</si>
  <si>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</si>
  <si>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</si>
  <si>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</si>
  <si>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</si>
  <si>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</si>
  <si>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</si>
  <si>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</si>
  <si>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</si>
  <si>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</si>
  <si>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</si>
  <si>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</si>
  <si>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</si>
  <si>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</si>
  <si>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</si>
  <si>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</si>
  <si>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</si>
  <si>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</si>
  <si>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</si>
  <si>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</si>
  <si>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</si>
  <si>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</si>
  <si>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</si>
  <si>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</si>
  <si>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</si>
  <si>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</si>
  <si>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</si>
  <si>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</si>
  <si>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</si>
  <si>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</si>
  <si>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</si>
  <si>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</si>
  <si>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</si>
  <si>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</si>
  <si>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</si>
  <si>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</si>
  <si>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</si>
  <si>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</si>
  <si>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</si>
  <si>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</si>
  <si>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</si>
  <si>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</si>
  <si>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</si>
  <si>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</si>
  <si>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</si>
  <si>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</si>
  <si>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</si>
  <si>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</si>
  <si>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</si>
  <si>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</si>
  <si>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</si>
  <si>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</si>
  <si>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</si>
  <si>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</si>
  <si>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</si>
  <si>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</si>
  <si>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</si>
  <si>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</si>
  <si>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</si>
  <si>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</si>
  <si>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</si>
  <si>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</si>
  <si>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</si>
  <si>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</si>
  <si>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</si>
  <si>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</si>
  <si>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</si>
  <si>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</si>
  <si>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</si>
  <si>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</si>
  <si>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</si>
  <si>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</si>
  <si>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</si>
  <si>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</si>
  <si>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</si>
  <si>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</si>
  <si>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</si>
  <si>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</si>
  <si>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</si>
  <si>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</si>
  <si>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</si>
  <si>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</si>
  <si>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</si>
  <si>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</si>
  <si>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</si>
  <si>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</si>
  <si>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</si>
  <si>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</si>
  <si>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</si>
  <si>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</si>
  <si>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</si>
  <si>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</si>
  <si>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</si>
  <si>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</si>
  <si>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</si>
  <si>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</si>
  <si>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</si>
  <si>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</si>
  <si>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</si>
  <si>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</si>
  <si>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</si>
  <si>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</si>
  <si>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</si>
  <si>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</si>
  <si>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</si>
  <si>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</si>
  <si>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</si>
  <si>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</si>
  <si>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</si>
  <si>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</si>
  <si>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</si>
  <si>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</si>
  <si>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</si>
  <si>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</si>
  <si>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</si>
  <si>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</si>
  <si>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</si>
  <si>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</si>
  <si>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</si>
  <si>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</si>
  <si>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</si>
  <si>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</si>
  <si>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</si>
  <si>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</si>
  <si>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</si>
  <si>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</si>
  <si>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</si>
  <si>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</si>
  <si>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</si>
  <si>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</si>
  <si>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</si>
  <si>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</si>
  <si>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</si>
  <si>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</si>
  <si>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</si>
  <si>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</si>
  <si>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</si>
  <si>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</si>
  <si>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</si>
  <si>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</si>
  <si>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</si>
  <si>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</si>
  <si>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</si>
  <si>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</si>
  <si>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</si>
  <si>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</si>
  <si>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</si>
  <si>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</si>
  <si>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</si>
  <si>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</si>
  <si>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</si>
  <si>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</si>
  <si>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</si>
  <si>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</si>
  <si>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</si>
  <si>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</si>
  <si>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</si>
  <si>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</si>
  <si>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</si>
  <si>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</si>
  <si>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</si>
  <si>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</si>
  <si>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</si>
  <si>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</si>
  <si>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</si>
  <si>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</si>
  <si>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</si>
  <si>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</si>
  <si>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</si>
  <si>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</si>
  <si>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</si>
  <si>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</si>
  <si>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</si>
  <si>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</si>
  <si>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</si>
  <si>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</si>
  <si>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</si>
  <si>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</si>
  <si>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</si>
  <si>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</si>
  <si>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</si>
  <si>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</si>
  <si>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</si>
  <si>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</si>
  <si>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</si>
  <si>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</si>
  <si>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</si>
  <si>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</si>
  <si>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</si>
  <si>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</si>
  <si>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</si>
  <si>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</si>
  <si>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</si>
  <si>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</si>
  <si>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</si>
  <si>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</si>
  <si>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</si>
  <si>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</si>
  <si>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</si>
  <si>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</si>
  <si>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</si>
  <si>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</si>
  <si>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</si>
  <si>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</si>
  <si>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</si>
  <si>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</si>
  <si>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</si>
  <si>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</si>
  <si>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</si>
  <si>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</si>
  <si>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</si>
  <si>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</si>
  <si>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</si>
  <si>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</si>
  <si>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</si>
  <si>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</si>
  <si>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</si>
  <si>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</si>
  <si>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</si>
  <si>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</si>
  <si>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</si>
  <si>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</si>
  <si>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</si>
  <si>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</si>
  <si>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</si>
  <si>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</si>
  <si>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</si>
  <si>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</si>
  <si>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</si>
  <si>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</si>
  <si>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</si>
  <si>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</si>
  <si>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</si>
  <si>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</si>
  <si>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</si>
  <si>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</si>
  <si>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</si>
  <si>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</si>
  <si>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</si>
  <si>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</si>
  <si>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</si>
  <si>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</si>
  <si>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</si>
  <si>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</si>
  <si>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</si>
  <si>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</si>
  <si>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</si>
  <si>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</si>
  <si>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</si>
  <si>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</si>
  <si>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</si>
  <si>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</si>
  <si>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</si>
  <si>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</si>
  <si>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</si>
  <si>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</si>
  <si>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</si>
  <si>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</si>
  <si>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</si>
  <si>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</si>
  <si>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</si>
  <si>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</si>
  <si>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</si>
  <si>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</si>
  <si>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</si>
  <si>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</si>
  <si>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</si>
  <si>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</si>
  <si>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</si>
  <si>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</si>
  <si>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</si>
  <si>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</si>
  <si>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</si>
  <si>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</si>
  <si>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</si>
  <si>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</si>
  <si>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</si>
  <si>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</si>
  <si>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</si>
  <si>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</si>
  <si>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</si>
  <si>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</si>
  <si>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</si>
  <si>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</si>
  <si>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</si>
  <si>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</si>
  <si>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</si>
  <si>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</si>
  <si>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</si>
  <si>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</si>
  <si>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</si>
  <si>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</si>
  <si>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</si>
  <si>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</si>
  <si>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</si>
  <si>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</si>
  <si>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</si>
  <si>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</si>
  <si>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</si>
  <si>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</si>
  <si>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</si>
  <si>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</si>
  <si>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</si>
  <si>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</si>
  <si>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</si>
  <si>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</si>
  <si>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</si>
  <si>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</si>
  <si>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</si>
  <si>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</si>
  <si>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</si>
  <si>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</si>
  <si>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</si>
  <si>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</si>
  <si>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</si>
  <si>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</si>
  <si>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</si>
  <si>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</si>
  <si>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</si>
  <si>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</si>
  <si>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</si>
  <si>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</si>
  <si>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</si>
  <si>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</si>
  <si>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</si>
  <si>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</si>
  <si>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</si>
  <si>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</si>
  <si>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</si>
  <si>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</si>
  <si>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</si>
  <si>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</si>
  <si>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</si>
  <si>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</si>
  <si>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</si>
  <si>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</si>
  <si>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</si>
  <si>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</si>
  <si>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</si>
  <si>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</si>
  <si>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</si>
  <si>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</si>
  <si>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</si>
  <si>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</si>
  <si>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</si>
  <si>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</si>
  <si>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</si>
  <si>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</si>
  <si>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</si>
  <si>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</si>
  <si>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</si>
  <si>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</si>
  <si>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</si>
  <si>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</si>
  <si>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</si>
  <si>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</si>
  <si>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</si>
  <si>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</si>
  <si>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</si>
  <si>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</si>
  <si>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</si>
  <si>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</si>
  <si>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</si>
  <si>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</si>
  <si>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</si>
  <si>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</si>
  <si>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</si>
  <si>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</si>
  <si>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</si>
  <si>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</si>
  <si>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</si>
  <si>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</si>
  <si>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</si>
  <si>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</si>
  <si>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</si>
  <si>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</si>
  <si>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</si>
  <si>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</si>
  <si>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</si>
  <si>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</si>
  <si>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</si>
  <si>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</si>
  <si>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</si>
  <si>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</si>
  <si>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</si>
  <si>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</si>
  <si>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</si>
  <si>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</si>
  <si>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</si>
  <si>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</si>
  <si>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</si>
  <si>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</si>
  <si>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</si>
  <si>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</si>
  <si>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</si>
  <si>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</si>
  <si>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</si>
  <si>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</si>
  <si>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</si>
  <si>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</si>
  <si>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</si>
  <si>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</si>
  <si>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</si>
  <si>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</si>
  <si>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</si>
  <si>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</si>
  <si>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</si>
  <si>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</si>
  <si>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</si>
  <si>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</si>
  <si>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</si>
  <si>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</si>
  <si>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</si>
  <si>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</si>
  <si>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</si>
  <si>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</si>
  <si>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</si>
  <si>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</si>
  <si>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</si>
  <si>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</si>
  <si>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</si>
  <si>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</si>
  <si>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</si>
  <si>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</si>
  <si>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</si>
  <si>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</si>
  <si>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</si>
  <si>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</si>
  <si>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</si>
  <si>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</si>
  <si>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</si>
  <si>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</si>
  <si>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</si>
  <si>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</si>
  <si>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</si>
  <si>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</si>
  <si>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</si>
  <si>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</si>
  <si>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</si>
  <si>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</si>
  <si>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</si>
  <si>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</si>
  <si>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</si>
  <si>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</si>
  <si>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</si>
  <si>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</si>
  <si>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</si>
  <si>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</si>
  <si>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</si>
  <si>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</si>
  <si>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</si>
  <si>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</si>
  <si>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</si>
  <si>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</si>
  <si>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</si>
  <si>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</si>
  <si>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</si>
  <si>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</si>
  <si>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</si>
  <si>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</si>
  <si>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</si>
  <si>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</si>
  <si>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</si>
  <si>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</si>
  <si>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</si>
  <si>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</si>
  <si>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</si>
  <si>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</si>
  <si>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</si>
  <si>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</si>
  <si>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</si>
  <si>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</si>
  <si>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</si>
  <si>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</si>
  <si>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</si>
  <si>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</si>
  <si>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</si>
  <si>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</si>
  <si>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</si>
  <si>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</si>
  <si>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</si>
  <si>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</si>
  <si>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</si>
  <si>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</si>
  <si>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</si>
  <si>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</si>
  <si>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</si>
  <si>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</si>
  <si>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</si>
  <si>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</si>
  <si>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</si>
  <si>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</si>
  <si>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</si>
  <si>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</si>
  <si>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</si>
  <si>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</si>
  <si>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</si>
  <si>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</si>
  <si>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</si>
  <si>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</si>
  <si>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</si>
  <si>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</si>
  <si>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</si>
  <si>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</si>
  <si>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</si>
  <si>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</si>
  <si>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</si>
  <si>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</si>
  <si>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</si>
  <si>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</si>
  <si>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</si>
  <si>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</si>
  <si>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</si>
  <si>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</si>
  <si>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</si>
  <si>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</si>
  <si>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</si>
  <si>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</si>
  <si>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</si>
  <si>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</si>
  <si>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</si>
  <si>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</si>
  <si>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</si>
  <si>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</si>
  <si>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</si>
  <si>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</si>
  <si>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</si>
  <si>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</si>
  <si>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</si>
  <si>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</si>
  <si>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</si>
  <si>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</si>
  <si>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</si>
  <si>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</si>
  <si>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</si>
  <si>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</si>
  <si>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</si>
  <si>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</si>
  <si>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</si>
  <si>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</si>
  <si>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</si>
  <si>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</si>
  <si>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</si>
  <si>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</si>
  <si>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</si>
  <si>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</si>
  <si>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</si>
  <si>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</si>
  <si>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</si>
  <si>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</si>
  <si>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</si>
  <si>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</si>
  <si>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</si>
  <si>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</si>
  <si>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</si>
  <si>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</si>
  <si>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</si>
  <si>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</si>
  <si>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</si>
  <si>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</si>
  <si>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</si>
  <si>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</si>
  <si>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</si>
  <si>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</si>
  <si>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</si>
  <si>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</si>
  <si>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</si>
  <si>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</si>
  <si>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</si>
  <si>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</si>
  <si>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</si>
  <si>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</si>
  <si>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</si>
  <si>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</si>
  <si>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</si>
  <si>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</si>
  <si>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</si>
  <si>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</si>
  <si>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</si>
  <si>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</si>
  <si>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</si>
  <si>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</si>
  <si>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</si>
  <si>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</si>
  <si>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</si>
  <si>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</si>
  <si>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</si>
  <si>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</si>
  <si>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</si>
  <si>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</si>
  <si>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</si>
  <si>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</si>
  <si>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</si>
  <si>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</si>
  <si>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</si>
  <si>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</si>
  <si>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</si>
  <si>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</si>
  <si>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</si>
  <si>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</si>
  <si>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</si>
  <si>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</si>
  <si>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</si>
  <si>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</si>
  <si>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</si>
  <si>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</si>
  <si>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</si>
  <si>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</si>
  <si>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</si>
  <si>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</si>
  <si>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</si>
  <si>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</si>
  <si>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</si>
  <si>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</si>
  <si>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</si>
  <si>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</si>
  <si>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</si>
  <si>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</si>
  <si>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</si>
  <si>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</si>
  <si>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</si>
  <si>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</si>
  <si>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</si>
  <si>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</si>
  <si>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</si>
  <si>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</si>
  <si>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</si>
  <si>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</si>
  <si>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</si>
  <si>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</si>
  <si>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</si>
  <si>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</si>
  <si>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</si>
  <si>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</si>
  <si>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</si>
  <si>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</si>
  <si>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</si>
  <si>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</si>
  <si>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</si>
  <si>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</si>
  <si>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</si>
  <si>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</si>
  <si>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</si>
  <si>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</si>
  <si>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</si>
  <si>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</si>
  <si>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</si>
  <si>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</si>
  <si>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</si>
  <si>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</si>
  <si>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</si>
  <si>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</si>
  <si>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</si>
  <si>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</si>
  <si>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</si>
  <si>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</si>
  <si>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</si>
  <si>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</si>
  <si>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</si>
  <si>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</si>
  <si>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</si>
  <si>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</si>
  <si>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</si>
  <si>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</si>
  <si>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</si>
  <si>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</si>
  <si>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</si>
  <si>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</si>
  <si>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</si>
  <si>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</si>
  <si>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</si>
  <si>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</si>
  <si>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</si>
  <si>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</si>
  <si>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</si>
  <si>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</si>
  <si>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</si>
  <si>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</si>
  <si>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</si>
  <si>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</si>
  <si>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</si>
  <si>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</si>
  <si>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</si>
  <si>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</si>
  <si>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</si>
  <si>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</si>
  <si>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</si>
  <si>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</si>
  <si>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</si>
  <si>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</si>
  <si>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</si>
  <si>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</si>
  <si>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</si>
  <si>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</si>
  <si>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</si>
  <si>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</si>
  <si>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</si>
  <si>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</si>
  <si>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</si>
  <si>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</si>
  <si>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</si>
  <si>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</si>
  <si>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</si>
  <si>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</si>
  <si>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</si>
  <si>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</si>
  <si>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</si>
  <si>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</si>
  <si>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</si>
  <si>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</si>
  <si>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</si>
  <si>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</si>
  <si>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</si>
  <si>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</si>
  <si>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</si>
  <si>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</si>
  <si>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</si>
  <si>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</si>
  <si>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</si>
  <si>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</si>
  <si>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</si>
  <si>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</si>
  <si>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</si>
  <si>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</si>
  <si>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</si>
  <si>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</si>
  <si>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</si>
  <si>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</si>
  <si>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</si>
  <si>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</si>
  <si>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</si>
  <si>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</si>
  <si>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</si>
  <si>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</si>
  <si>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</si>
  <si>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</si>
  <si>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</si>
  <si>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</si>
  <si>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</si>
  <si>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</si>
  <si>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</si>
  <si>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</si>
  <si>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</si>
  <si>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</si>
  <si>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</si>
  <si>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</si>
  <si>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</si>
  <si>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</si>
  <si>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</si>
  <si>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</si>
  <si>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</si>
  <si>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</si>
  <si>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</si>
  <si>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</si>
  <si>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</si>
  <si>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</si>
  <si>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</si>
  <si>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</si>
  <si>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</si>
  <si>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</si>
  <si>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</si>
  <si>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</si>
  <si>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</si>
  <si>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</si>
  <si>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</si>
  <si>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</si>
  <si>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</si>
  <si>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</si>
  <si>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</si>
  <si>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</si>
  <si>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</si>
  <si>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</si>
  <si>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</si>
  <si>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</si>
  <si>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</si>
  <si>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</si>
  <si>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</si>
  <si>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</si>
  <si>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</si>
  <si>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</si>
  <si>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</si>
  <si>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</si>
  <si>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</si>
  <si>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</si>
  <si>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</si>
  <si>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</si>
  <si>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</si>
  <si>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</si>
  <si>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</si>
  <si>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</si>
  <si>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</si>
  <si>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</si>
  <si>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</si>
  <si>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</si>
  <si>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</si>
  <si>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</si>
  <si>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</si>
  <si>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</si>
  <si>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</si>
  <si>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</si>
  <si>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</si>
  <si>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</si>
  <si>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</si>
  <si>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</si>
  <si>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</si>
  <si>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</si>
  <si>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</si>
  <si>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</si>
  <si>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</si>
  <si>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</si>
  <si>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</si>
  <si>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</si>
  <si>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</si>
  <si>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</si>
  <si>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</si>
  <si>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</si>
  <si>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</si>
  <si>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</si>
  <si>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</si>
  <si>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</si>
  <si>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</si>
  <si>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</si>
  <si>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</si>
  <si>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</si>
  <si>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</si>
  <si>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</si>
  <si>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</si>
  <si>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</si>
  <si>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</si>
  <si>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</si>
  <si>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</si>
  <si>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</si>
  <si>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</si>
  <si>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</si>
  <si>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</si>
  <si>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</si>
  <si>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</si>
  <si>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</si>
  <si>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</si>
  <si>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</si>
  <si>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</si>
  <si>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</si>
  <si>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</si>
  <si>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</si>
  <si>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</si>
  <si>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</si>
  <si>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</si>
  <si>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</si>
  <si>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</si>
  <si>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</si>
  <si>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</si>
  <si>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</si>
  <si>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</si>
  <si>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</si>
  <si>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</si>
  <si>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</si>
  <si>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</si>
  <si>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</si>
  <si>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</si>
  <si>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</si>
  <si>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</si>
  <si>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</si>
  <si>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</si>
  <si>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</si>
  <si>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</si>
  <si>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</si>
  <si>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</si>
  <si>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</si>
  <si>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</si>
  <si>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</si>
  <si>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</si>
  <si>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</si>
  <si>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</si>
  <si>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</si>
  <si>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</si>
  <si>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</si>
  <si>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</si>
  <si>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</si>
  <si>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</si>
  <si>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</si>
  <si>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</si>
  <si>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</si>
  <si>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</si>
  <si>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</si>
  <si>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</si>
  <si>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</si>
  <si>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</si>
  <si>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</si>
  <si>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</si>
  <si>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</si>
  <si>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</si>
  <si>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</si>
  <si>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</si>
  <si>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</si>
  <si>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</si>
  <si>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</si>
  <si>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</si>
  <si>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</si>
  <si>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</si>
  <si>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</si>
  <si>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</si>
  <si>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</si>
  <si>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</si>
  <si>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</si>
  <si>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</si>
  <si>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</si>
  <si>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</si>
  <si>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</si>
  <si>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</si>
  <si>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</si>
  <si>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</si>
  <si>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</si>
  <si>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</si>
  <si>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</si>
  <si>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</si>
  <si>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</si>
  <si>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</si>
  <si>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</si>
  <si>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</si>
  <si>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</si>
  <si>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</si>
  <si>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</si>
  <si>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</si>
  <si>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</si>
  <si>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</si>
  <si>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</si>
  <si>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</si>
  <si>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</si>
  <si>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</si>
  <si>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</si>
  <si>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</si>
  <si>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</si>
  <si>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</si>
  <si>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</si>
  <si>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</si>
  <si>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</si>
  <si>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</si>
  <si>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</si>
  <si>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</si>
  <si>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</si>
  <si>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</si>
  <si>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</si>
  <si>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</si>
  <si>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</si>
  <si>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</si>
  <si>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</si>
  <si>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</si>
  <si>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</si>
  <si>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</si>
  <si>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</si>
  <si>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</si>
  <si>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</si>
  <si>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</si>
  <si>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</si>
  <si>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</si>
  <si>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</si>
  <si>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</si>
  <si>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</si>
  <si>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</si>
  <si>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</si>
  <si>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</si>
  <si>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</si>
  <si>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</si>
  <si>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</si>
  <si>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</si>
  <si>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</si>
  <si>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</si>
  <si>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</si>
  <si>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</si>
  <si>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</si>
  <si>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</si>
  <si>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</si>
  <si>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</si>
  <si>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</si>
  <si>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</si>
  <si>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</si>
  <si>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</si>
  <si>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</si>
  <si>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</si>
  <si>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</si>
  <si>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</si>
  <si>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</si>
  <si>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</si>
  <si>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</si>
  <si>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</si>
  <si>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</si>
  <si>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</si>
  <si>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</si>
  <si>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</si>
  <si>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</si>
  <si>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</si>
  <si>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</si>
  <si>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</si>
  <si>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</si>
  <si>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</si>
  <si>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</si>
  <si>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</si>
  <si>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</si>
  <si>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</si>
  <si>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</si>
  <si>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</si>
  <si>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</si>
  <si>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</si>
  <si>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</si>
  <si>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</si>
  <si>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</si>
  <si>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</si>
  <si>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</si>
  <si>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</si>
  <si>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</si>
  <si>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</si>
  <si>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</si>
  <si>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</si>
  <si>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</si>
  <si>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</si>
  <si>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</si>
  <si>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</si>
  <si>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</si>
  <si>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</si>
  <si>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</si>
  <si>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</si>
  <si>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</si>
  <si>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</si>
  <si>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</si>
  <si>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</si>
  <si>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</si>
  <si>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</si>
  <si>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</si>
  <si>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</si>
  <si>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</si>
  <si>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</si>
  <si>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</si>
  <si>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</si>
  <si>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</si>
  <si>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</si>
  <si>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</si>
  <si>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</si>
  <si>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</si>
  <si>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</si>
  <si>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</si>
  <si>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</si>
  <si>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</si>
  <si>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</si>
  <si>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</si>
  <si>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</si>
  <si>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</si>
  <si>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</si>
  <si>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</si>
  <si>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</si>
  <si>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</si>
  <si>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</si>
  <si>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</si>
  <si>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</si>
  <si>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</si>
  <si>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</si>
  <si>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</si>
  <si>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</si>
  <si>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</si>
  <si>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</si>
  <si>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</si>
  <si>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</si>
  <si>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</si>
  <si>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</si>
  <si>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</si>
  <si>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</si>
  <si>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</si>
  <si>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</si>
  <si>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</si>
  <si>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</si>
  <si>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</si>
  <si>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</si>
  <si>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</si>
  <si>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</si>
  <si>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</si>
  <si>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</si>
  <si>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</si>
  <si>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</si>
  <si>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</si>
  <si>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</si>
  <si>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</si>
  <si>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</si>
  <si>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</si>
  <si>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</si>
  <si>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</si>
  <si>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</si>
  <si>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</si>
  <si>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</si>
  <si>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</si>
  <si>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</si>
  <si>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</si>
  <si>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</si>
  <si>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</si>
  <si>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</si>
  <si>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</si>
  <si>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</si>
  <si>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</si>
  <si>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</si>
  <si>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</si>
  <si>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</si>
  <si>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</si>
  <si>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</si>
  <si>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</si>
  <si>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</si>
  <si>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</si>
  <si>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</si>
  <si>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</si>
  <si>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</si>
  <si>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</si>
  <si>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</si>
  <si>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</si>
  <si>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</si>
  <si>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</si>
  <si>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</si>
  <si>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</si>
  <si>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</si>
  <si>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</si>
  <si>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</si>
  <si>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</si>
  <si>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</si>
  <si>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</si>
  <si>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</si>
  <si>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</si>
  <si>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</si>
  <si>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</si>
  <si>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</si>
  <si>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</si>
  <si>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</si>
  <si>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</si>
  <si>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</si>
  <si>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</si>
  <si>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</si>
  <si>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</si>
  <si>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</si>
  <si>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</si>
  <si>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</si>
  <si>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</si>
  <si>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</si>
  <si>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</si>
  <si>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</si>
  <si>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</si>
  <si>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</si>
  <si>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</si>
  <si>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</si>
  <si>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</si>
  <si>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</si>
  <si>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</si>
  <si>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</si>
  <si>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</si>
  <si>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</si>
  <si>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</si>
  <si>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</si>
  <si>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</si>
  <si>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</si>
  <si>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</si>
  <si>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</si>
  <si>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</si>
  <si>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</si>
  <si>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</si>
  <si>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</si>
  <si>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</si>
  <si>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</si>
  <si>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</si>
  <si>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</si>
  <si>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</si>
  <si>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</si>
  <si>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</si>
  <si>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</si>
  <si>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</si>
  <si>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</si>
  <si>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</si>
  <si>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</si>
  <si>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</si>
  <si>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</si>
  <si>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</si>
  <si>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</si>
  <si>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</si>
  <si>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</si>
  <si>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</si>
  <si>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</si>
  <si>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</si>
  <si>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</si>
  <si>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</si>
  <si>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</si>
  <si>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</si>
  <si>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</si>
  <si>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</si>
  <si>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</si>
  <si>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</si>
  <si>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</si>
  <si>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</si>
  <si>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</si>
  <si>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</si>
  <si>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</si>
  <si>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</si>
  <si>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</si>
  <si>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</si>
  <si>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</si>
  <si>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</si>
  <si>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</si>
  <si>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</si>
  <si>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</si>
  <si>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</si>
  <si>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</si>
  <si>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</si>
  <si>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</si>
  <si>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</si>
  <si>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</si>
  <si>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</si>
  <si>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</si>
  <si>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</si>
  <si>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</si>
  <si>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</si>
  <si>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</si>
  <si>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</si>
  <si>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</si>
  <si>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</si>
  <si>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</si>
  <si>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</si>
  <si>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</si>
  <si>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</si>
  <si>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</si>
  <si>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</si>
  <si>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</si>
  <si>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</si>
  <si>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</si>
  <si>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</si>
  <si>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</si>
  <si>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</si>
  <si>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</si>
  <si>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</si>
  <si>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</si>
  <si>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</si>
  <si>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</si>
  <si>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</si>
  <si>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</si>
  <si>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</si>
  <si>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</si>
  <si>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</si>
  <si>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</si>
  <si>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</si>
  <si>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</si>
  <si>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</si>
  <si>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</si>
  <si>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</si>
  <si>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</si>
  <si>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</si>
  <si>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</si>
  <si>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</si>
  <si>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</si>
  <si>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</si>
  <si>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</si>
  <si>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</si>
  <si>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</si>
  <si>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</si>
  <si>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</si>
  <si>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</si>
  <si>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</si>
  <si>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</si>
  <si>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</si>
  <si>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</si>
  <si>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</si>
  <si>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</si>
  <si>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</si>
  <si>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</si>
  <si>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</si>
  <si>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</si>
  <si>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</si>
  <si>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</si>
  <si>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</si>
  <si>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</si>
  <si>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</si>
  <si>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</si>
  <si>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</si>
  <si>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</si>
  <si>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</si>
  <si>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</si>
  <si>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</si>
  <si>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</si>
  <si>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</si>
  <si>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</si>
  <si>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</si>
  <si>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</si>
  <si>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</si>
  <si>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</si>
  <si>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</si>
  <si>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</si>
  <si>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</si>
  <si>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</si>
  <si>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</si>
  <si>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</si>
  <si>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</si>
  <si>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</si>
  <si>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</si>
  <si>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</si>
  <si>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</si>
  <si>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</si>
  <si>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</si>
  <si>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</si>
  <si>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</si>
  <si>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</si>
  <si>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</si>
  <si>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</si>
  <si>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</si>
  <si>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</si>
  <si>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</si>
  <si>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</si>
  <si>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</si>
  <si>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</si>
  <si>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</si>
  <si>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</si>
  <si>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</si>
  <si>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</si>
  <si>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</si>
  <si>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</si>
  <si>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</si>
  <si>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</si>
  <si>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</si>
  <si>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</si>
  <si>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</si>
  <si>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</si>
  <si>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</si>
  <si>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</si>
  <si>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</si>
  <si>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</si>
  <si>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</si>
  <si>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</si>
  <si>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</si>
  <si>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</si>
  <si>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</si>
  <si>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</si>
  <si>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</si>
  <si>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</si>
  <si>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</si>
  <si>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</si>
  <si>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</si>
  <si>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</si>
  <si>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</si>
  <si>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</si>
  <si>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</si>
  <si>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</si>
  <si>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</si>
  <si>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</si>
  <si>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</si>
  <si>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</si>
  <si>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</si>
  <si>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</si>
  <si>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</si>
  <si>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</si>
  <si>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</si>
  <si>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</si>
  <si>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</si>
  <si>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</si>
  <si>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</si>
  <si>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</si>
  <si>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</si>
  <si>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</si>
  <si>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</si>
  <si>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</si>
  <si>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</si>
  <si>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</si>
  <si>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</si>
  <si>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</si>
  <si>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</si>
  <si>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</si>
  <si>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</si>
  <si>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</si>
  <si>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</si>
  <si>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</si>
  <si>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</si>
  <si>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</si>
  <si>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</si>
  <si>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</si>
  <si>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</si>
  <si>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</si>
  <si>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</si>
  <si>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</si>
  <si>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</si>
  <si>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</si>
  <si>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</si>
  <si>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</si>
  <si>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</si>
  <si>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</si>
  <si>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</si>
  <si>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</si>
  <si>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</si>
  <si>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</si>
  <si>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</si>
  <si>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</si>
  <si>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</si>
  <si>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</si>
  <si>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</si>
  <si>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</si>
  <si>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</si>
  <si>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</si>
  <si>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</si>
  <si>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</si>
  <si>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</si>
  <si>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</si>
  <si>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</si>
  <si>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</si>
  <si>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</si>
  <si>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</si>
  <si>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</si>
  <si>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</si>
  <si>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</si>
  <si>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</si>
  <si>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</si>
  <si>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</si>
  <si>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</si>
  <si>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</si>
  <si>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</si>
  <si>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</si>
  <si>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</si>
  <si>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</si>
  <si>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</si>
  <si>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</si>
  <si>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</si>
  <si>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</si>
  <si>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</si>
  <si>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</si>
  <si>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</si>
  <si>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</si>
  <si>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</si>
  <si>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</si>
  <si>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</si>
  <si>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</si>
  <si>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</si>
  <si>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</si>
  <si>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</si>
  <si>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</si>
  <si>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</si>
  <si>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</si>
  <si>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</si>
  <si>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</si>
  <si>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</si>
  <si>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</si>
  <si>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</si>
  <si>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</si>
  <si>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</si>
  <si>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</si>
  <si>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</si>
  <si>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</si>
  <si>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</si>
  <si>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</si>
  <si>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</si>
  <si>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</si>
  <si>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</si>
  <si>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</si>
  <si>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</si>
  <si>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</si>
  <si>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</si>
  <si>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</si>
  <si>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</si>
  <si>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</si>
  <si>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</si>
  <si>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</si>
  <si>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</si>
  <si>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</si>
  <si>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</si>
  <si>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</si>
  <si>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</si>
  <si>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</si>
  <si>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</si>
  <si>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</si>
  <si>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</si>
  <si>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</si>
  <si>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</si>
  <si>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</si>
  <si>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</si>
  <si>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</si>
  <si>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</si>
  <si>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</si>
  <si>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</si>
  <si>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</si>
  <si>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</si>
  <si>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</si>
  <si>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</si>
  <si>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</si>
  <si>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</si>
  <si>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</si>
  <si>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</si>
  <si>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</si>
  <si>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</si>
  <si>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</si>
  <si>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</si>
  <si>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</si>
  <si>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</si>
  <si>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</si>
  <si>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</si>
  <si>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</si>
  <si>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</si>
  <si>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</si>
  <si>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</si>
  <si>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</si>
  <si>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</si>
  <si>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</si>
  <si>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</si>
  <si>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</si>
  <si>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</si>
  <si>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</si>
  <si>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</si>
  <si>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</si>
  <si>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</si>
  <si>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</si>
  <si>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</si>
  <si>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</si>
  <si>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</si>
  <si>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</si>
  <si>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</si>
  <si>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</si>
  <si>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</si>
  <si>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</si>
  <si>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</si>
  <si>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</si>
  <si>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</si>
  <si>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</si>
  <si>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</si>
  <si>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</si>
  <si>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</si>
  <si>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</si>
  <si>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</si>
  <si>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</si>
  <si>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</si>
  <si>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</si>
  <si>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</si>
  <si>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</si>
  <si>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</si>
  <si>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</si>
  <si>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</si>
  <si>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</si>
  <si>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</si>
  <si>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</si>
  <si>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</si>
  <si>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</si>
  <si>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</si>
  <si>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</si>
  <si>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</si>
  <si>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</si>
  <si>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</si>
  <si>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</si>
  <si>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</si>
  <si>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</si>
  <si>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</si>
  <si>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</si>
  <si>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</si>
  <si>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</si>
  <si>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</si>
  <si>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</si>
  <si>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</si>
  <si>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</si>
  <si>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</si>
  <si>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</si>
  <si>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</si>
  <si>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</si>
  <si>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</si>
  <si>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</si>
  <si>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</si>
  <si>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</si>
  <si>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</si>
  <si>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</si>
  <si>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</si>
  <si>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</si>
  <si>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</si>
  <si>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</si>
  <si>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</si>
  <si>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</si>
  <si>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</si>
  <si>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</si>
  <si>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</si>
  <si>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</si>
  <si>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</si>
  <si>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</si>
  <si>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</si>
  <si>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</si>
  <si>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</si>
  <si>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</si>
  <si>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</si>
  <si>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</si>
  <si>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</si>
  <si>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</si>
  <si>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</si>
  <si>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</si>
  <si>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</si>
  <si>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</si>
  <si>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</si>
  <si>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</si>
  <si>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</si>
  <si>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</si>
  <si>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</si>
  <si>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</si>
  <si>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</si>
  <si>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</si>
  <si>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</si>
  <si>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</si>
  <si>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</si>
  <si>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</si>
  <si>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</si>
  <si>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</si>
  <si>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</si>
  <si>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</si>
  <si>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</si>
  <si>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</si>
  <si>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</si>
  <si>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</si>
  <si>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</si>
  <si>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</si>
  <si>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</si>
  <si>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</si>
  <si>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</si>
  <si>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</si>
  <si>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</si>
  <si>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</si>
  <si>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</si>
  <si>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</si>
  <si>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</si>
  <si>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</si>
  <si>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</si>
  <si>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</si>
  <si>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</si>
  <si>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</si>
  <si>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</si>
  <si>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</si>
  <si>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</si>
  <si>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</si>
  <si>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</si>
  <si>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</si>
  <si>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</si>
  <si>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</si>
  <si>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</si>
  <si>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</si>
  <si>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</si>
  <si>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</si>
  <si>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</si>
  <si>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</si>
  <si>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</si>
  <si>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</si>
  <si>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</si>
  <si>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</si>
  <si>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</si>
  <si>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</si>
  <si>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</si>
  <si>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</si>
  <si>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</si>
  <si>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</si>
  <si>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</si>
  <si>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</si>
  <si>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</si>
  <si>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</si>
  <si>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</si>
  <si>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</si>
  <si>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</si>
  <si>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</si>
  <si>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</si>
  <si>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</si>
  <si>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</si>
  <si>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</si>
  <si>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</si>
  <si>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</si>
  <si>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</si>
  <si>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</si>
  <si>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</si>
  <si>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</si>
  <si>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</si>
  <si>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</si>
  <si>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</si>
  <si>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</si>
  <si>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</si>
  <si>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</si>
  <si>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</si>
  <si>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</si>
  <si>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</si>
  <si>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</si>
  <si>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</si>
  <si>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</si>
  <si>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</si>
  <si>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</si>
  <si>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</si>
  <si>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</si>
  <si>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</si>
  <si>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</si>
  <si>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</si>
  <si>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</si>
  <si>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</si>
  <si>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</si>
  <si>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</si>
  <si>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</si>
  <si>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</si>
  <si>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</si>
  <si>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</si>
  <si>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</si>
  <si>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</si>
  <si>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</si>
  <si>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</si>
  <si>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</si>
  <si>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</si>
  <si>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</si>
  <si>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</si>
  <si>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</si>
  <si>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</si>
  <si>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</si>
  <si>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</si>
  <si>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</si>
  <si>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</si>
  <si>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</si>
  <si>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</si>
  <si>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</si>
  <si>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</si>
  <si>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</si>
  <si>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</si>
  <si>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</si>
  <si>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</si>
  <si>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</si>
  <si>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</si>
  <si>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</si>
  <si>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</si>
  <si>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</si>
  <si>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</si>
  <si>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</si>
  <si>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</si>
  <si>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</si>
  <si>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</si>
  <si>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</si>
  <si>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</si>
  <si>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</si>
  <si>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</si>
  <si>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</si>
  <si>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</si>
  <si>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</si>
  <si>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</si>
  <si>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</si>
  <si>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</si>
  <si>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</si>
  <si>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</si>
  <si>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</si>
  <si>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</si>
  <si>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</si>
  <si>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</si>
  <si>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</si>
  <si>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</si>
  <si>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</si>
  <si>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</si>
  <si>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</si>
  <si>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</si>
  <si>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</si>
  <si>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</si>
  <si>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</si>
  <si>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</si>
  <si>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</si>
  <si>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</si>
  <si>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</si>
  <si>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</si>
  <si>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</si>
  <si>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</si>
  <si>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</si>
  <si>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</si>
  <si>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</si>
  <si>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</si>
  <si>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</si>
  <si>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</si>
  <si>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</si>
  <si>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</si>
  <si>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</si>
  <si>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</si>
  <si>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</si>
  <si>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</si>
  <si>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</si>
  <si>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</si>
  <si>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</si>
  <si>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</si>
  <si>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</si>
  <si>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</si>
  <si>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</si>
  <si>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</si>
  <si>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</si>
  <si>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</si>
  <si>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</si>
  <si>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</si>
  <si>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</si>
  <si>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</si>
  <si>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</si>
  <si>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</si>
  <si>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</si>
  <si>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</si>
  <si>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</si>
  <si>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</si>
  <si>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</si>
  <si>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</si>
  <si>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</si>
  <si>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</si>
  <si>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</si>
  <si>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</si>
  <si>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</si>
  <si>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</si>
  <si>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</si>
  <si>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</si>
  <si>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</si>
  <si>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</si>
  <si>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</si>
  <si>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</si>
  <si>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</si>
  <si>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</si>
  <si>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</si>
  <si>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</si>
  <si>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</si>
  <si>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</si>
  <si>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</si>
  <si>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</si>
  <si>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</si>
  <si>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</si>
  <si>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</si>
  <si>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</si>
  <si>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</si>
  <si>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</si>
  <si>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</si>
  <si>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</si>
  <si>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</si>
  <si>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</si>
  <si>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</si>
  <si>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</si>
  <si>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</si>
  <si>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</si>
  <si>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</si>
  <si>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</si>
  <si>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</si>
  <si>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</si>
  <si>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</si>
  <si>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</si>
  <si>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</si>
  <si>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</si>
  <si>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</si>
  <si>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</si>
  <si>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</si>
  <si>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</si>
  <si>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</si>
  <si>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</si>
  <si>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</si>
  <si>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</si>
  <si>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</si>
  <si>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</si>
  <si>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</si>
  <si>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</si>
  <si>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</si>
  <si>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</si>
  <si>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</si>
  <si>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</si>
  <si>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</si>
  <si>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</si>
  <si>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</si>
  <si>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</si>
  <si>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</si>
  <si>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</si>
  <si>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</si>
  <si>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</si>
  <si>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</si>
  <si>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</si>
  <si>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</si>
  <si>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</si>
  <si>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</si>
  <si>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</si>
  <si>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</si>
  <si>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</si>
  <si>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</si>
  <si>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</si>
  <si>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</si>
  <si>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</si>
  <si>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</si>
  <si>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</si>
  <si>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</si>
  <si>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</si>
  <si>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</si>
  <si>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</si>
  <si>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</si>
  <si>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</si>
  <si>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</si>
  <si>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</si>
  <si>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</si>
  <si>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</si>
  <si>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</si>
  <si>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</si>
  <si>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</si>
  <si>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</si>
  <si>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</si>
  <si>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</si>
  <si>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</si>
  <si>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</si>
  <si>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</si>
  <si>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</si>
  <si>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</si>
  <si>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</si>
  <si>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</si>
  <si>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</si>
  <si>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</si>
  <si>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</si>
  <si>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</si>
  <si>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</si>
  <si>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</si>
  <si>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</si>
  <si>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</si>
  <si>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</si>
  <si>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</si>
  <si>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</si>
  <si>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</si>
  <si>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</si>
  <si>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</si>
  <si>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</si>
  <si>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</si>
  <si>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</si>
  <si>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</si>
  <si>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</si>
  <si>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</si>
  <si>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</si>
  <si>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</si>
  <si>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</si>
  <si>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</si>
  <si>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</si>
  <si>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</si>
  <si>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</si>
  <si>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</si>
  <si>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</si>
  <si>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</si>
  <si>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</si>
  <si>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</si>
  <si>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</si>
  <si>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</si>
  <si>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</si>
  <si>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</si>
  <si>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</si>
  <si>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</si>
  <si>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</si>
  <si>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</si>
  <si>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</si>
  <si>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</si>
  <si>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</si>
  <si>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</si>
  <si>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</si>
  <si>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</si>
  <si>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</si>
  <si>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</si>
  <si>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</si>
  <si>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</si>
  <si>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</si>
  <si>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</si>
  <si>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</si>
  <si>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</si>
  <si>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</si>
  <si>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</si>
  <si>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</si>
  <si>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</si>
  <si>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</si>
  <si>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</si>
  <si>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</si>
  <si>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</si>
  <si>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</si>
  <si>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</si>
  <si>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</si>
  <si>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</si>
  <si>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</si>
  <si>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</si>
  <si>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</si>
  <si>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</si>
  <si>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</si>
  <si>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</si>
  <si>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</si>
  <si>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</si>
  <si>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</si>
  <si>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</si>
  <si>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</si>
  <si>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</si>
  <si>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</si>
  <si>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</si>
  <si>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</si>
  <si>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</si>
  <si>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</si>
  <si>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</si>
  <si>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</si>
  <si>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</si>
  <si>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</si>
  <si>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</si>
  <si>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</si>
  <si>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</si>
  <si>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</si>
  <si>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</si>
  <si>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</si>
  <si>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</si>
  <si>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</si>
  <si>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</si>
  <si>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</si>
  <si>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</si>
  <si>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</si>
  <si>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</si>
  <si>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</si>
  <si>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</si>
  <si>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</si>
  <si>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</si>
  <si>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</si>
  <si>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</si>
  <si>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</si>
  <si>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</si>
  <si>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</si>
  <si>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</si>
  <si>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</si>
  <si>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</si>
  <si>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</si>
  <si>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</si>
  <si>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</si>
  <si>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</si>
  <si>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</si>
  <si>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</si>
  <si>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</si>
  <si>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</si>
  <si>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</si>
  <si>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</si>
  <si>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</si>
  <si>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</si>
  <si>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</si>
  <si>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</si>
  <si>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</si>
  <si>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</si>
  <si>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</si>
  <si>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</si>
  <si>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</si>
  <si>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</si>
  <si>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</si>
  <si>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</si>
  <si>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</si>
  <si>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</si>
  <si>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</si>
  <si>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</si>
  <si>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</si>
  <si>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</si>
  <si>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</si>
  <si>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</si>
  <si>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</si>
  <si>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</si>
  <si>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</si>
  <si>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</si>
  <si>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</si>
  <si>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</si>
  <si>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</si>
  <si>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</si>
  <si>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</si>
  <si>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</si>
  <si>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</si>
  <si>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</si>
  <si>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</si>
  <si>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</si>
  <si>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</si>
  <si>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</si>
  <si>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</si>
  <si>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</si>
  <si>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</si>
  <si>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</si>
  <si>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</si>
  <si>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</si>
  <si>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</si>
  <si>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</si>
  <si>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</si>
  <si>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</si>
  <si>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</si>
  <si>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</si>
  <si>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</si>
  <si>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</si>
  <si>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</si>
  <si>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</si>
  <si>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</si>
  <si>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</si>
  <si>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</si>
  <si>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</si>
  <si>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</si>
  <si>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</si>
  <si>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</si>
  <si>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</si>
  <si>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</si>
  <si>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</si>
  <si>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</si>
  <si>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</si>
  <si>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</si>
  <si>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</si>
  <si>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</si>
  <si>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</si>
  <si>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</si>
  <si>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</si>
  <si>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</si>
  <si>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</si>
  <si>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</si>
  <si>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</si>
  <si>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</si>
  <si>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</si>
  <si>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</si>
  <si>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</si>
  <si>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</si>
  <si>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</si>
  <si>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</si>
  <si>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</si>
  <si>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</si>
  <si>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</si>
  <si>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</si>
  <si>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</si>
  <si>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</si>
  <si>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</si>
  <si>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</si>
  <si>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</si>
  <si>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</si>
  <si>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</si>
  <si>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</si>
  <si>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</si>
  <si>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</si>
  <si>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</si>
  <si>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</si>
  <si>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</si>
  <si>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</si>
  <si>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</si>
  <si>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</si>
  <si>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</si>
  <si>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</si>
  <si>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</si>
  <si>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</si>
  <si>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</si>
  <si>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</si>
  <si>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</si>
  <si>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</si>
  <si>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</si>
  <si>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</si>
  <si>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</si>
  <si>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</si>
  <si>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</si>
  <si>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</si>
  <si>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</si>
  <si>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</si>
  <si>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</si>
  <si>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</si>
  <si>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</si>
  <si>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</si>
  <si>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</si>
  <si>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</si>
  <si>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</si>
  <si>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</si>
  <si>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</si>
  <si>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</si>
  <si>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</si>
  <si>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</si>
  <si>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</si>
  <si>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</si>
  <si>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</si>
  <si>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</si>
  <si>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</si>
  <si>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</si>
  <si>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</si>
  <si>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</si>
  <si>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</si>
  <si>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</si>
  <si>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</si>
  <si>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</si>
  <si>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</si>
  <si>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</si>
  <si>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</si>
  <si>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</si>
  <si>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</si>
  <si>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</si>
  <si>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</si>
  <si>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</si>
  <si>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</si>
  <si>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</si>
  <si>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</si>
  <si>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</si>
  <si>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</si>
  <si>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</si>
  <si>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</si>
  <si>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</si>
  <si>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</si>
  <si>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</si>
  <si>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</si>
  <si>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</si>
  <si>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</si>
  <si>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</si>
  <si>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</si>
  <si>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</si>
  <si>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</si>
  <si>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</si>
  <si>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</si>
  <si>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</si>
  <si>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</si>
  <si>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</si>
  <si>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</si>
  <si>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</si>
  <si>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</si>
  <si>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</si>
  <si>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</si>
  <si>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</si>
  <si>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</si>
  <si>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</si>
  <si>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</si>
  <si>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</si>
  <si>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</si>
  <si>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</si>
  <si>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</si>
  <si>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</si>
  <si>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</si>
  <si>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</si>
  <si>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</si>
  <si>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</si>
  <si>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</si>
  <si>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</si>
  <si>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</si>
  <si>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</si>
  <si>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</si>
  <si>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</si>
  <si>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</si>
  <si>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</si>
  <si>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</si>
  <si>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</si>
  <si>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</si>
  <si>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</si>
  <si>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</si>
  <si>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</si>
  <si>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</si>
  <si>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</si>
  <si>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</si>
  <si>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</si>
  <si>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</si>
  <si>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</si>
  <si>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</si>
  <si>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</si>
  <si>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</si>
  <si>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</si>
  <si>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</si>
  <si>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</si>
  <si>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</si>
  <si>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</si>
  <si>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</si>
  <si>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</si>
  <si>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</si>
  <si>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</si>
  <si>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</si>
  <si>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</si>
  <si>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</si>
  <si>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</si>
  <si>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</si>
  <si>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</si>
  <si>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</si>
  <si>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</si>
  <si>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</si>
  <si>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</si>
  <si>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</si>
  <si>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</si>
  <si>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</si>
  <si>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</si>
  <si>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</si>
  <si>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</si>
  <si>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</si>
  <si>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</si>
  <si>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</si>
  <si>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</si>
  <si>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</si>
  <si>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</si>
  <si>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</si>
  <si>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</si>
  <si>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</si>
  <si>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</si>
  <si>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</si>
  <si>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</si>
  <si>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</si>
  <si>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</si>
  <si>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</si>
  <si>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</si>
  <si>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</si>
  <si>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</si>
  <si>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</si>
  <si>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</si>
  <si>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</si>
  <si>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</si>
  <si>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</si>
  <si>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</si>
  <si>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</si>
  <si>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</si>
  <si>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</si>
  <si>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</si>
  <si>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</si>
  <si>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</si>
  <si>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</si>
  <si>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</si>
  <si>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</si>
  <si>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</si>
  <si>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</si>
  <si>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</si>
  <si>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</si>
  <si>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</si>
  <si>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</si>
  <si>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</si>
  <si>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</si>
  <si>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</si>
  <si>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</si>
  <si>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</si>
  <si>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</si>
  <si>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</si>
  <si>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</si>
  <si>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</si>
  <si>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</si>
  <si>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</si>
  <si>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</si>
  <si>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</si>
  <si>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</si>
  <si>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</si>
  <si>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</si>
  <si>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</si>
  <si>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</si>
  <si>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</si>
  <si>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</si>
  <si>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</si>
  <si>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</si>
  <si>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</si>
  <si>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</si>
  <si>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</si>
  <si>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</si>
  <si>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</si>
  <si>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</si>
  <si>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</si>
  <si>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</si>
  <si>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</si>
  <si>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</si>
  <si>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</si>
  <si>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</si>
  <si>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</si>
  <si>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</si>
  <si>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</si>
  <si>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</si>
  <si>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</si>
  <si>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</si>
  <si>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</si>
  <si>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</si>
  <si>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</si>
  <si>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</si>
  <si>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</si>
  <si>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</si>
  <si>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</si>
  <si>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</si>
  <si>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</si>
  <si>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</si>
  <si>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</si>
  <si>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</si>
  <si>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</si>
  <si>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</si>
  <si>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</si>
  <si>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</si>
  <si>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</si>
  <si>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</si>
  <si>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</si>
  <si>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</si>
  <si>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</si>
  <si>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</si>
  <si>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</si>
  <si>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</si>
  <si>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</si>
  <si>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</si>
  <si>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</si>
  <si>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</si>
  <si>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</si>
  <si>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</si>
  <si>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</si>
  <si>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</si>
  <si>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</si>
  <si>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</si>
  <si>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</si>
  <si>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</si>
  <si>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</si>
  <si>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</si>
  <si>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</si>
  <si>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</si>
  <si>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</si>
  <si>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</si>
  <si>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</si>
  <si>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</si>
  <si>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</si>
  <si>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</si>
  <si>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</si>
  <si>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</si>
  <si>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</si>
  <si>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</si>
  <si>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</si>
  <si>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</si>
  <si>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</si>
  <si>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</si>
  <si>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</si>
  <si>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</si>
  <si>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</si>
  <si>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</si>
  <si>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</si>
  <si>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</si>
  <si>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</si>
  <si>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</si>
  <si>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</si>
  <si>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</si>
  <si>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</si>
  <si>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</si>
  <si>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</si>
  <si>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</si>
  <si>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</si>
  <si>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</si>
  <si>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</si>
  <si>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</si>
  <si>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</si>
  <si>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</si>
  <si>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</si>
  <si>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</si>
  <si>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</si>
  <si>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</si>
  <si>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</si>
  <si>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</si>
  <si>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</si>
  <si>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</si>
  <si>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</si>
  <si>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</si>
  <si>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</si>
  <si>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</si>
  <si>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</si>
  <si>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</si>
  <si>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</si>
  <si>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</si>
  <si>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</si>
  <si>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</si>
  <si>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</si>
  <si>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</si>
  <si>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</si>
  <si>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</si>
  <si>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</si>
  <si>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</si>
  <si>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</si>
  <si>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</si>
  <si>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</si>
  <si>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</si>
  <si>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</si>
  <si>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</si>
  <si>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</si>
  <si>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</si>
  <si>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</si>
  <si>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</si>
  <si>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</si>
  <si>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</si>
  <si>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</si>
  <si>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</si>
  <si>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</si>
  <si>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</si>
  <si>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</si>
  <si>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</si>
  <si>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</si>
  <si>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</si>
  <si>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</si>
  <si>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</si>
  <si>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</si>
  <si>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</si>
  <si>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</si>
  <si>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</si>
  <si>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</si>
  <si>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</si>
  <si>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</si>
  <si>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</si>
  <si>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</si>
  <si>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</si>
  <si>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</si>
  <si>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</si>
  <si>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</si>
  <si>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</si>
  <si>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</si>
  <si>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</si>
  <si>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</si>
  <si>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</si>
  <si>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</si>
  <si>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</si>
  <si>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</si>
  <si>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</si>
  <si>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</si>
  <si>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</si>
  <si>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</si>
  <si>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</si>
  <si>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</si>
  <si>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</si>
  <si>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</si>
  <si>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</si>
  <si>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</si>
  <si>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</si>
  <si>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</si>
  <si>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</si>
  <si>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</si>
  <si>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</si>
  <si>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</si>
  <si>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</si>
  <si>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</si>
  <si>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</si>
  <si>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</si>
  <si>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</si>
  <si>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</si>
  <si>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</si>
  <si>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</si>
  <si>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</si>
  <si>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</si>
  <si>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</si>
  <si>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</si>
  <si>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</si>
  <si>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</si>
  <si>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</si>
  <si>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</si>
  <si>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</si>
  <si>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</si>
  <si>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</si>
  <si>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</si>
  <si>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</si>
  <si>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</si>
  <si>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</si>
  <si>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</si>
  <si>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</si>
  <si>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</si>
  <si>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</si>
  <si>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</si>
  <si>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</si>
  <si>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</si>
  <si>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</si>
  <si>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</si>
  <si>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</si>
  <si>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</si>
  <si>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</si>
  <si>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</si>
  <si>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</si>
  <si>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</si>
  <si>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</si>
  <si>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</si>
  <si>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</si>
  <si>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</si>
  <si>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</si>
  <si>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</si>
  <si>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</si>
  <si>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</si>
  <si>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</si>
  <si>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</si>
  <si>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</si>
  <si>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</si>
  <si>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</si>
  <si>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</si>
  <si>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</si>
  <si>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</si>
  <si>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</si>
  <si>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</si>
  <si>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</si>
  <si>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</si>
  <si>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</si>
  <si>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</si>
  <si>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</si>
  <si>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</si>
  <si>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</si>
  <si>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</si>
  <si>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</si>
  <si>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</si>
  <si>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</si>
  <si>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</si>
  <si>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</si>
  <si>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</si>
  <si>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</si>
  <si>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</si>
  <si>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</si>
  <si>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</si>
  <si>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</si>
  <si>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</si>
  <si>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</si>
  <si>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</si>
  <si>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</si>
  <si>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</si>
  <si>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</si>
  <si>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</si>
  <si>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</si>
  <si>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</si>
  <si>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</si>
  <si>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</si>
  <si>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</si>
  <si>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</si>
  <si>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</si>
  <si>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</si>
  <si>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</si>
  <si>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</si>
  <si>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</si>
  <si>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</si>
  <si>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</si>
  <si>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</si>
  <si>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</si>
  <si>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</si>
  <si>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</si>
  <si>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</si>
  <si>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</si>
  <si>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</si>
  <si>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</si>
  <si>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</si>
  <si>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</si>
  <si>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</si>
  <si>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</si>
  <si>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</si>
  <si>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</si>
  <si>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</si>
  <si>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</si>
  <si>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</si>
  <si>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</si>
  <si>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</si>
  <si>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</si>
  <si>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</si>
  <si>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</si>
  <si>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</si>
  <si>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</si>
  <si>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</si>
  <si>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</si>
  <si>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</si>
  <si>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</si>
  <si>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</si>
  <si>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</si>
  <si>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</si>
  <si>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</si>
  <si>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</si>
  <si>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</si>
  <si>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</si>
  <si>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</si>
  <si>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</si>
  <si>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</si>
  <si>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</si>
  <si>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</si>
  <si>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</si>
  <si>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</si>
  <si>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</si>
  <si>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</si>
  <si>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</si>
  <si>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</si>
  <si>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</si>
  <si>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</si>
  <si>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</si>
  <si>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</si>
  <si>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</si>
  <si>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</si>
  <si>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</si>
  <si>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</si>
  <si>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</si>
  <si>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</si>
  <si>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</si>
  <si>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</si>
  <si>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</si>
  <si>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</si>
  <si>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</si>
  <si>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</si>
  <si>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</si>
  <si>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</si>
  <si>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</si>
  <si>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</si>
  <si>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</si>
  <si>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</si>
  <si>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</si>
  <si>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</si>
  <si>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</si>
  <si>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</si>
  <si>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</si>
  <si>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</si>
  <si>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</si>
  <si>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</si>
  <si>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</si>
  <si>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</si>
  <si>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</si>
  <si>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</si>
  <si>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</si>
  <si>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</si>
  <si>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</si>
  <si>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</si>
  <si>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</si>
  <si>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</si>
  <si>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</si>
  <si>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</si>
  <si>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</si>
  <si>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</si>
  <si>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</si>
  <si>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</si>
  <si>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</si>
  <si>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</si>
  <si>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</si>
  <si>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</si>
  <si>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</si>
  <si>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</si>
  <si>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</si>
  <si>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</si>
  <si>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</si>
  <si>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</si>
  <si>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</si>
  <si>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</si>
  <si>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</si>
  <si>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</si>
  <si>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</si>
  <si>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</si>
  <si>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</si>
  <si>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</si>
  <si>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</si>
  <si>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</si>
  <si>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</si>
  <si>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</si>
  <si>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</si>
  <si>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</si>
  <si>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</si>
  <si>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</si>
  <si>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</si>
  <si>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</si>
  <si>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</si>
  <si>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</si>
  <si>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</si>
  <si>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</si>
  <si>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</si>
  <si>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</si>
  <si>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</si>
  <si>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</si>
  <si>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</si>
  <si>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</si>
  <si>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</si>
  <si>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</si>
  <si>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</si>
  <si>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</si>
  <si>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</si>
  <si>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</si>
  <si>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</si>
  <si>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</si>
  <si>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</si>
  <si>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</si>
  <si>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</si>
  <si>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</si>
  <si>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</si>
  <si>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</si>
  <si>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</si>
  <si>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</si>
  <si>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</si>
  <si>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</si>
  <si>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</si>
  <si>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</si>
  <si>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</si>
  <si>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</si>
  <si>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</si>
  <si>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</si>
  <si>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</si>
  <si>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</si>
  <si>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</si>
  <si>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</si>
  <si>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</si>
  <si>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</si>
  <si>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</si>
  <si>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</si>
  <si>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</si>
  <si>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</si>
  <si>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</si>
  <si>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</si>
  <si>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</si>
  <si>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</si>
  <si>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</si>
  <si>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</si>
  <si>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</si>
  <si>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</si>
  <si>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</si>
  <si>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</si>
  <si>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</si>
  <si>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</si>
  <si>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</si>
  <si>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</si>
  <si>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</si>
  <si>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</si>
  <si>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</si>
  <si>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</si>
  <si>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</si>
  <si>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</si>
  <si>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</si>
  <si>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</si>
  <si>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</si>
  <si>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</si>
  <si>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</si>
  <si>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</si>
  <si>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</si>
  <si>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</si>
  <si>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</si>
  <si>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</si>
  <si>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</si>
  <si>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</si>
  <si>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</si>
  <si>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</si>
  <si>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</si>
  <si>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</si>
  <si>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</si>
  <si>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</si>
  <si>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</si>
  <si>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</si>
  <si>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</si>
  <si>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</si>
  <si>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</si>
  <si>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</si>
  <si>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</si>
  <si>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</si>
  <si>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</si>
  <si>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</si>
  <si>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</si>
  <si>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</si>
  <si>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</si>
  <si>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</si>
  <si>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</si>
  <si>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</si>
  <si>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</si>
  <si>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</si>
  <si>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</si>
  <si>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</si>
  <si>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</si>
  <si>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</si>
  <si>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</si>
  <si>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</si>
  <si>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</si>
  <si>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</si>
  <si>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</si>
  <si>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</si>
  <si>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</si>
  <si>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</si>
  <si>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</si>
  <si>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</si>
  <si>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</si>
  <si>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</si>
  <si>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</si>
  <si>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</si>
  <si>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</si>
  <si>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</si>
  <si>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</si>
  <si>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</si>
  <si>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</si>
  <si>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</si>
  <si>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</si>
  <si>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</si>
  <si>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</si>
  <si>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</si>
  <si>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</si>
  <si>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</si>
  <si>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</si>
  <si>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</si>
  <si>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</si>
  <si>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</si>
  <si>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</si>
  <si>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</si>
  <si>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</si>
  <si>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</si>
  <si>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</si>
  <si>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</si>
  <si>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</si>
  <si>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</si>
  <si>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</si>
  <si>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</si>
  <si>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</si>
  <si>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</si>
  <si>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</si>
  <si>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</si>
  <si>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</si>
  <si>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</si>
  <si>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</si>
  <si>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</si>
  <si>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</si>
  <si>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</si>
  <si>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</si>
  <si>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</si>
  <si>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</si>
  <si>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</si>
  <si>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</si>
  <si>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</si>
  <si>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</si>
  <si>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</si>
  <si>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</si>
  <si>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</si>
  <si>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</si>
  <si>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</si>
  <si>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</si>
  <si>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</si>
  <si>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</si>
  <si>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</si>
  <si>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</si>
  <si>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</si>
  <si>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</si>
  <si>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</si>
  <si>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</si>
  <si>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</si>
  <si>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</si>
  <si>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</si>
  <si>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</si>
  <si>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</si>
  <si>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</si>
  <si>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</si>
  <si>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</si>
  <si>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</si>
  <si>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</si>
  <si>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</si>
  <si>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</si>
  <si>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</si>
  <si>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</si>
  <si>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</si>
  <si>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</si>
  <si>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</si>
  <si>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</si>
  <si>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</si>
  <si>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</si>
  <si>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</si>
  <si>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</si>
  <si>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</si>
  <si>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</si>
  <si>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</si>
  <si>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</si>
  <si>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</si>
  <si>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</si>
  <si>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</si>
  <si>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</si>
  <si>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</si>
  <si>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</si>
  <si>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</si>
  <si>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</si>
  <si>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</si>
  <si>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</si>
  <si>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</si>
  <si>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</si>
  <si>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</si>
  <si>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</si>
  <si>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</si>
  <si>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</si>
  <si>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</si>
  <si>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</si>
  <si>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</si>
  <si>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</si>
  <si>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</si>
  <si>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</si>
  <si>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</si>
  <si>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</si>
  <si>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</si>
  <si>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</si>
  <si>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</si>
  <si>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</si>
  <si>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</si>
  <si>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</si>
  <si>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</si>
  <si>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</si>
  <si>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</si>
  <si>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</si>
  <si>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</si>
  <si>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</si>
  <si>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</si>
  <si>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</si>
  <si>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</si>
  <si>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</si>
  <si>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</si>
  <si>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</si>
  <si>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</si>
  <si>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</si>
  <si>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</si>
  <si>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</si>
  <si>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</si>
  <si>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</si>
  <si>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</si>
  <si>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</si>
  <si>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</si>
  <si>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</si>
  <si>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</si>
  <si>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</si>
  <si>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</si>
  <si>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</si>
  <si>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</si>
  <si>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</si>
  <si>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</si>
  <si>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</si>
  <si>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</si>
  <si>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</si>
  <si>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</si>
  <si>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</si>
  <si>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</si>
  <si>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</si>
  <si>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</si>
  <si>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</si>
  <si>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</si>
  <si>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</si>
  <si>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</si>
  <si>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</si>
  <si>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</si>
  <si>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</si>
  <si>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</si>
  <si>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</si>
  <si>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</si>
  <si>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</si>
  <si>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</si>
  <si>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</si>
  <si>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</si>
  <si>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</si>
  <si>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</si>
  <si>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</si>
  <si>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</si>
  <si>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</si>
  <si>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</si>
  <si>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</si>
  <si>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</si>
  <si>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</si>
  <si>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</si>
  <si>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</si>
  <si>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</si>
  <si>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</si>
  <si>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</si>
  <si>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</si>
  <si>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</si>
  <si>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</si>
  <si>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</si>
  <si>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</si>
  <si>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</si>
  <si>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</si>
  <si>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</si>
  <si>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</si>
  <si>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</si>
  <si>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</si>
  <si>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</si>
  <si>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</si>
  <si>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</si>
  <si>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</si>
  <si>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</si>
  <si>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</si>
  <si>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</si>
  <si>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</si>
  <si>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</si>
  <si>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</si>
  <si>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</si>
  <si>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</si>
  <si>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</si>
  <si>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</si>
  <si>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</si>
  <si>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</si>
  <si>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</si>
  <si>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</si>
  <si>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</si>
  <si>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</si>
  <si>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</si>
  <si>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</si>
  <si>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</si>
  <si>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</si>
  <si>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</si>
  <si>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</si>
  <si>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</si>
  <si>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</si>
  <si>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</si>
  <si>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</si>
  <si>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</si>
  <si>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</si>
  <si>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</si>
  <si>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</si>
  <si>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</si>
  <si>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</si>
  <si>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</si>
  <si>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</si>
  <si>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</si>
  <si>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</si>
  <si>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</si>
  <si>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</si>
  <si>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</si>
  <si>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</si>
  <si>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</si>
  <si>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</si>
  <si>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</si>
  <si>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</si>
  <si>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</si>
  <si>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</si>
  <si>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</si>
  <si>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</si>
  <si>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</si>
  <si>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</si>
  <si>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</si>
  <si>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</si>
  <si>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</si>
  <si>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</si>
  <si>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</si>
  <si>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</si>
  <si>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</si>
  <si>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</si>
  <si>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</si>
  <si>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</si>
  <si>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</si>
  <si>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</si>
  <si>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</si>
  <si>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</si>
  <si>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</si>
  <si>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</si>
  <si>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</si>
  <si>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</si>
  <si>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</si>
  <si>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</si>
  <si>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</si>
  <si>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</si>
  <si>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</si>
  <si>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</si>
  <si>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</si>
  <si>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</si>
  <si>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</si>
  <si>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</si>
  <si>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</si>
  <si>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</si>
  <si>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</si>
  <si>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</si>
  <si>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</si>
  <si>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</si>
  <si>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</si>
  <si>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</si>
  <si>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</si>
  <si>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</si>
  <si>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</si>
  <si>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</si>
  <si>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</si>
  <si>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</si>
  <si>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</si>
  <si>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</si>
  <si>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</si>
  <si>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</si>
  <si>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</si>
  <si>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</si>
  <si>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</si>
  <si>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</si>
  <si>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</si>
  <si>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</si>
  <si>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</si>
  <si>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</si>
  <si>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</si>
  <si>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</si>
  <si>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</si>
  <si>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</si>
  <si>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</si>
  <si>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</si>
  <si>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</si>
  <si>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</si>
  <si>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</si>
  <si>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</si>
  <si>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</si>
  <si>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</si>
  <si>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</si>
  <si>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</si>
  <si>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</si>
  <si>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</si>
  <si>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</si>
  <si>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</si>
  <si>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</si>
  <si>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</si>
  <si>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</si>
  <si>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</si>
  <si>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</si>
  <si>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</si>
  <si>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</si>
  <si>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</si>
  <si>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</si>
  <si>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</si>
  <si>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</si>
  <si>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</si>
  <si>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</si>
  <si>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</si>
  <si>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</si>
  <si>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</si>
  <si>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</si>
  <si>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</si>
  <si>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</si>
  <si>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</si>
  <si>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</si>
  <si>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</si>
  <si>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</si>
  <si>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</si>
  <si>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</si>
  <si>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</si>
  <si>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</si>
  <si>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</si>
  <si>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</si>
  <si>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</si>
  <si>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</si>
  <si>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</si>
  <si>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</si>
  <si>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</si>
  <si>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</si>
  <si>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</si>
  <si>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</si>
  <si>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</si>
  <si>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</si>
  <si>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</si>
  <si>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</si>
  <si>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</si>
  <si>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</si>
  <si>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</si>
  <si>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</si>
  <si>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</si>
  <si>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</si>
  <si>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</si>
  <si>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</si>
  <si>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</si>
  <si>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</si>
  <si>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</si>
  <si>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</si>
  <si>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</si>
  <si>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</si>
  <si>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</si>
  <si>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</si>
  <si>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</si>
  <si>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</si>
  <si>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</si>
  <si>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</si>
  <si>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</si>
  <si>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</si>
  <si>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</si>
  <si>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</si>
  <si>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</si>
  <si>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</si>
  <si>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</si>
  <si>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</si>
  <si>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</si>
  <si>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</si>
  <si>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</si>
  <si>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</si>
  <si>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</si>
  <si>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</si>
  <si>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</si>
  <si>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</si>
  <si>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</si>
  <si>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</si>
  <si>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</si>
  <si>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</si>
  <si>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</si>
  <si>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</si>
  <si>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</si>
  <si>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</si>
  <si>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</si>
  <si>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</si>
  <si>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</si>
  <si>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</si>
  <si>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</si>
  <si>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</si>
  <si>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</si>
  <si>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</si>
  <si>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</si>
  <si>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</si>
  <si>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</si>
  <si>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</si>
  <si>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</si>
  <si>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</si>
  <si>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</si>
  <si>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</si>
  <si>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</si>
  <si>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</si>
  <si>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</si>
  <si>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</si>
  <si>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</si>
  <si>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</si>
  <si>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</si>
  <si>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</si>
  <si>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</si>
  <si>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</si>
  <si>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</si>
  <si>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</si>
  <si>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</si>
  <si>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</si>
  <si>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</si>
  <si>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</si>
  <si>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</si>
  <si>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</si>
  <si>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</si>
  <si>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</si>
  <si>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</si>
  <si>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</si>
  <si>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</si>
  <si>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</si>
  <si>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</si>
  <si>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</si>
  <si>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</si>
  <si>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</si>
  <si>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</si>
  <si>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</si>
  <si>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</si>
  <si>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</si>
  <si>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</si>
  <si>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</si>
  <si>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</si>
  <si>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</si>
  <si>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</si>
  <si>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</si>
  <si>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</si>
  <si>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</si>
  <si>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</si>
  <si>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</si>
  <si>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</si>
  <si>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</si>
  <si>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</si>
  <si>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</si>
  <si>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</si>
  <si>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</si>
  <si>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</si>
  <si>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</si>
  <si>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</si>
  <si>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</si>
  <si>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</si>
  <si>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</si>
  <si>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</si>
  <si>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</si>
  <si>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</si>
  <si>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</si>
  <si>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</si>
  <si>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</si>
  <si>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</si>
  <si>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</si>
  <si>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</si>
  <si>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</si>
  <si>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</si>
  <si>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</si>
  <si>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</si>
  <si>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</si>
  <si>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</si>
  <si>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</si>
  <si>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</si>
  <si>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</si>
  <si>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</si>
  <si>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</si>
  <si>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</si>
  <si>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</si>
  <si>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</si>
  <si>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</si>
  <si>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</si>
  <si>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</si>
  <si>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</si>
  <si>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</si>
  <si>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</si>
  <si>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</si>
  <si>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</si>
  <si>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</si>
  <si>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</si>
  <si>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</si>
  <si>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</si>
  <si>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</si>
  <si>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</si>
  <si>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</si>
  <si>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</si>
  <si>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</si>
  <si>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</si>
  <si>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</si>
  <si>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</si>
  <si>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</si>
  <si>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</si>
  <si>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</si>
  <si>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</si>
  <si>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</si>
  <si>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</si>
  <si>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</si>
  <si>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</si>
  <si>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</si>
  <si>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</si>
  <si>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</si>
  <si>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</si>
  <si>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</si>
  <si>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</si>
  <si>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</si>
  <si>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</si>
  <si>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</si>
  <si>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</si>
  <si>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</si>
  <si>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</si>
  <si>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</si>
  <si>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</si>
  <si>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</si>
  <si>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</si>
  <si>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</si>
  <si>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</si>
  <si>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</si>
  <si>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</si>
  <si>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</si>
  <si>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</si>
  <si>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</si>
  <si>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</si>
  <si>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</si>
  <si>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</si>
  <si>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</si>
  <si>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</si>
  <si>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</si>
  <si>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</si>
  <si>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</si>
  <si>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</si>
  <si>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</si>
  <si>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</si>
  <si>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</si>
  <si>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</si>
  <si>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</si>
  <si>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</si>
  <si>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</si>
  <si>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</si>
  <si>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</si>
  <si>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</si>
  <si>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</si>
  <si>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</si>
  <si>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</si>
  <si>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</si>
  <si>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</si>
  <si>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</si>
  <si>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</si>
  <si>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</si>
  <si>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</si>
  <si>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</si>
  <si>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</si>
  <si>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</si>
  <si>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</si>
  <si>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</si>
  <si>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</si>
  <si>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</si>
  <si>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</si>
  <si>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</si>
  <si>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</si>
  <si>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</si>
  <si>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</si>
  <si>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</si>
  <si>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</si>
  <si>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</si>
  <si>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</si>
  <si>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</si>
  <si>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</si>
  <si>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</si>
  <si>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</si>
  <si>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</si>
  <si>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</si>
  <si>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</si>
  <si>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</si>
  <si>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</si>
  <si>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</si>
  <si>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</si>
  <si>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</si>
  <si>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</si>
  <si>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</si>
  <si>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</si>
  <si>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</si>
  <si>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</si>
  <si>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</si>
  <si>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</si>
  <si>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</si>
  <si>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</si>
  <si>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</si>
  <si>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</si>
  <si>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</si>
  <si>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</si>
  <si>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</si>
  <si>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</si>
  <si>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</si>
  <si>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</si>
  <si>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</si>
  <si>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</si>
  <si>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</si>
  <si>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</si>
  <si>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</si>
  <si>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</si>
  <si>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</si>
  <si>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</si>
  <si>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</si>
  <si>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</si>
  <si>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</si>
  <si>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</si>
  <si>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</si>
  <si>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</si>
  <si>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</si>
  <si>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</si>
  <si>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</si>
  <si>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</si>
  <si>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</si>
  <si>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</si>
  <si>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</si>
  <si>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</si>
  <si>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</si>
  <si>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</si>
  <si>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</si>
  <si>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</si>
  <si>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</si>
  <si>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</si>
  <si>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</si>
  <si>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</si>
  <si>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</si>
  <si>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</si>
  <si>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</si>
  <si>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</si>
  <si>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</si>
  <si>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</si>
  <si>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</si>
  <si>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</si>
  <si>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</si>
  <si>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</si>
  <si>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</si>
  <si>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</si>
  <si>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</si>
  <si>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</si>
  <si>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</si>
  <si>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</si>
  <si>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</si>
  <si>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</si>
  <si>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</si>
  <si>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</si>
  <si>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</si>
  <si>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</si>
  <si>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</si>
  <si>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</si>
  <si>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</si>
  <si>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</si>
  <si>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</si>
  <si>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</si>
  <si>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</si>
  <si>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</si>
  <si>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</si>
  <si>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</si>
  <si>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</si>
  <si>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</si>
  <si>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</si>
  <si>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</si>
  <si>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</si>
  <si>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</si>
  <si>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</si>
  <si>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</si>
  <si>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</si>
  <si>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</si>
  <si>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</si>
  <si>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</si>
  <si>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</si>
  <si>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</si>
  <si>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</si>
  <si>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</si>
  <si>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</si>
  <si>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</si>
  <si>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</si>
  <si>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</si>
  <si>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</si>
  <si>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</si>
  <si>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</si>
  <si>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</si>
  <si>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</si>
  <si>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</si>
  <si>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</si>
  <si>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</si>
  <si>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</si>
  <si>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</si>
  <si>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</si>
  <si>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</si>
  <si>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</si>
  <si>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</si>
  <si>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</si>
  <si>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</si>
  <si>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</si>
  <si>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</si>
  <si>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</si>
  <si>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</si>
  <si>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</si>
  <si>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</si>
  <si>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</si>
  <si>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</si>
  <si>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</si>
  <si>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</si>
  <si>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</si>
  <si>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</si>
  <si>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</si>
  <si>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</si>
  <si>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</si>
  <si>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</si>
  <si>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</si>
  <si>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</si>
  <si>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</si>
  <si>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</si>
  <si>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</si>
  <si>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</si>
  <si>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</si>
  <si>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</si>
  <si>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</si>
  <si>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</si>
  <si>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</si>
  <si>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</si>
  <si>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</si>
  <si>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</si>
  <si>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</si>
  <si>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</si>
  <si>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</si>
  <si>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</si>
  <si>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</si>
  <si>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</si>
  <si>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</si>
  <si>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</si>
  <si>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</si>
  <si>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</si>
  <si>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</si>
  <si>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</si>
  <si>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</si>
  <si>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</si>
  <si>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</si>
  <si>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</si>
  <si>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</si>
  <si>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</si>
  <si>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</si>
  <si>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</si>
  <si>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</si>
  <si>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</si>
  <si>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</si>
  <si>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</si>
  <si>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</si>
  <si>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</si>
  <si>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</si>
  <si>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</si>
  <si>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</si>
  <si>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</si>
  <si>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</si>
  <si>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</si>
  <si>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</si>
  <si>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</si>
  <si>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</si>
  <si>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</si>
  <si>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</si>
  <si>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</si>
  <si>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</si>
  <si>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</si>
  <si>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</si>
  <si>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</si>
  <si>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</si>
  <si>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</si>
  <si>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</si>
  <si>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</si>
  <si>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</si>
  <si>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</si>
  <si>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</si>
  <si>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</si>
  <si>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</si>
  <si>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</si>
  <si>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</si>
  <si>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</si>
  <si>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</si>
  <si>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</si>
  <si>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</si>
  <si>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</si>
  <si>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</si>
  <si>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</si>
  <si>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</si>
  <si>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</si>
  <si>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</si>
  <si>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</si>
  <si>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</si>
  <si>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</si>
  <si>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</si>
  <si>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</si>
  <si>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</si>
  <si>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</si>
  <si>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</si>
  <si>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</si>
  <si>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</si>
  <si>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</si>
  <si>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</si>
  <si>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</si>
  <si>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</si>
  <si>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</si>
  <si>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</si>
  <si>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</si>
  <si>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</si>
  <si>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</si>
  <si>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</si>
  <si>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</si>
  <si>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</si>
  <si>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</si>
  <si>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</si>
  <si>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</si>
  <si>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</si>
  <si>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</si>
  <si>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</si>
  <si>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</si>
  <si>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</si>
  <si>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</si>
  <si>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</si>
  <si>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</si>
  <si>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</si>
  <si>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</si>
  <si>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</si>
  <si>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</si>
  <si>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</si>
  <si>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</si>
  <si>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</si>
  <si>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</si>
  <si>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</si>
  <si>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</si>
  <si>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</si>
  <si>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</si>
  <si>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</si>
  <si>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</si>
  <si>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</si>
  <si>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</si>
  <si>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</si>
  <si>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</si>
  <si>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</si>
  <si>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</si>
  <si>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</si>
  <si>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</si>
  <si>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</si>
  <si>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</si>
  <si>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</si>
  <si>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</si>
  <si>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</si>
  <si>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</si>
  <si>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</si>
  <si>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</si>
  <si>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</si>
  <si>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</si>
  <si>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</si>
  <si>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</si>
  <si>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</si>
  <si>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</si>
  <si>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</si>
  <si>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</si>
  <si>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</si>
  <si>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</si>
  <si>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</si>
  <si>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</si>
  <si>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</si>
  <si>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</si>
  <si>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</si>
  <si>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</si>
  <si>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</si>
  <si>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</si>
  <si>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</si>
  <si>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</si>
  <si>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</si>
  <si>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</si>
  <si>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</si>
  <si>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</si>
  <si>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</si>
  <si>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</si>
  <si>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</si>
  <si>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</si>
  <si>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</si>
  <si>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</si>
  <si>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</si>
  <si>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</si>
  <si>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</si>
  <si>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</si>
  <si>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</si>
  <si>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</si>
  <si>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</si>
  <si>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</si>
  <si>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</si>
  <si>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</si>
  <si>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</si>
  <si>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</si>
  <si>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</si>
  <si>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</si>
  <si>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</si>
  <si>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</si>
  <si>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</si>
  <si>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</si>
  <si>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</si>
  <si>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</si>
  <si>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</si>
  <si>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</si>
  <si>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</si>
  <si>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</si>
  <si>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</si>
  <si>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</si>
  <si>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</si>
  <si>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</si>
  <si>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</si>
  <si>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</si>
  <si>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</si>
  <si>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</si>
  <si>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</si>
  <si>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</si>
  <si>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</si>
  <si>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</si>
  <si>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</si>
  <si>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</si>
  <si>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</si>
  <si>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</si>
  <si>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</si>
  <si>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</si>
  <si>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</si>
  <si>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</si>
  <si>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</si>
  <si>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</si>
  <si>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</si>
  <si>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</si>
  <si>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</si>
  <si>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</si>
  <si>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</si>
  <si>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</si>
  <si>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</si>
  <si>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</si>
  <si>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</si>
  <si>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</si>
  <si>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</si>
  <si>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</si>
  <si>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</si>
  <si>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</si>
  <si>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</si>
  <si>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</si>
  <si>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</si>
  <si>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</si>
  <si>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</si>
  <si>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</si>
  <si>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</si>
  <si>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</si>
  <si>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</si>
  <si>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</si>
  <si>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</si>
  <si>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</si>
  <si>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</si>
  <si>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</si>
  <si>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</si>
  <si>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</si>
  <si>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</si>
  <si>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</si>
  <si>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</si>
  <si>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</si>
  <si>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</si>
  <si>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</si>
  <si>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</si>
  <si>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</si>
  <si>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</si>
  <si>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</si>
  <si>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</si>
  <si>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</si>
  <si>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</si>
  <si>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</si>
  <si>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</si>
  <si>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</si>
  <si>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</si>
  <si>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</si>
  <si>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</si>
  <si>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</si>
  <si>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</si>
  <si>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</si>
  <si>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</si>
  <si>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</si>
  <si>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</si>
  <si>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</si>
  <si>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</si>
  <si>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</si>
  <si>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</si>
  <si>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</si>
  <si>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</si>
  <si>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</si>
  <si>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</si>
  <si>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</si>
  <si>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</si>
  <si>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</si>
  <si>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</si>
  <si>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</si>
  <si>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</si>
  <si>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</si>
  <si>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</si>
  <si>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</si>
  <si>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</si>
  <si>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</si>
  <si>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</si>
  <si>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</si>
  <si>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</si>
  <si>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</si>
  <si>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</si>
  <si>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</si>
  <si>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</si>
  <si>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</si>
  <si>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</si>
  <si>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</si>
  <si>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</si>
  <si>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</si>
  <si>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</si>
  <si>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</si>
  <si>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</si>
  <si>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</si>
  <si>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</si>
  <si>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</si>
  <si>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</si>
  <si>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</si>
  <si>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</si>
  <si>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</si>
  <si>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</si>
  <si>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</si>
  <si>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</si>
  <si>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</si>
  <si>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</si>
  <si>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</si>
  <si>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</si>
  <si>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</si>
  <si>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</si>
  <si>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</si>
  <si>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</si>
  <si>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</si>
  <si>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</si>
  <si>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</si>
  <si>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</si>
  <si>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</si>
  <si>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</si>
  <si>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</si>
  <si>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</si>
  <si>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</si>
  <si>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</si>
  <si>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</si>
  <si>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</si>
  <si>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</si>
  <si>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</si>
  <si>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</si>
  <si>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</si>
  <si>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</si>
  <si>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</si>
  <si>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</si>
  <si>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</si>
  <si>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</si>
  <si>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</si>
  <si>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</si>
  <si>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</si>
  <si>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</si>
  <si>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</si>
  <si>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</si>
  <si>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</si>
  <si>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</si>
  <si>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</si>
  <si>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</si>
  <si>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</si>
  <si>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</si>
  <si>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</si>
  <si>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</si>
  <si>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</si>
  <si>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</si>
  <si>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</si>
  <si>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</si>
  <si>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</si>
  <si>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</si>
  <si>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</si>
  <si>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</si>
  <si>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</si>
  <si>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</si>
  <si>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</si>
  <si>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</si>
  <si>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</si>
  <si>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</si>
  <si>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</si>
  <si>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</si>
  <si>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</si>
  <si>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</si>
  <si>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</si>
  <si>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</si>
  <si>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</si>
  <si>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</si>
  <si>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</si>
  <si>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</si>
  <si>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</si>
  <si>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</si>
  <si>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</si>
  <si>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</si>
  <si>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</si>
  <si>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</si>
  <si>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</si>
  <si>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</si>
  <si>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</si>
  <si>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</si>
  <si>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</si>
  <si>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</si>
  <si>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</si>
  <si>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</si>
  <si>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</si>
  <si>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</si>
  <si>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</si>
  <si>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</si>
  <si>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</si>
  <si>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</si>
  <si>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</si>
  <si>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</si>
  <si>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</si>
  <si>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</si>
  <si>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</si>
  <si>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</si>
  <si>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</si>
  <si>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</si>
  <si>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</si>
  <si>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</si>
  <si>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</si>
  <si>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</si>
  <si>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</si>
  <si>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</si>
  <si>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</si>
  <si>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</si>
  <si>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</si>
  <si>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</si>
  <si>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</si>
  <si>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</si>
  <si>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</si>
  <si>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</si>
  <si>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</si>
  <si>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</si>
  <si>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</si>
  <si>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</si>
  <si>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</si>
  <si>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</si>
  <si>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</si>
  <si>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</si>
  <si>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</si>
  <si>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</si>
  <si>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</si>
  <si>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</si>
  <si>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</si>
  <si>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</si>
  <si>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</si>
  <si>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</si>
  <si>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</si>
  <si>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</si>
  <si>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</si>
  <si>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</si>
  <si>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</si>
  <si>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</si>
  <si>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</si>
  <si>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</si>
  <si>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</si>
  <si>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</si>
  <si>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</si>
  <si>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</si>
  <si>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</si>
  <si>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</si>
  <si>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</si>
  <si>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</si>
  <si>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</si>
  <si>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</si>
  <si>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</si>
  <si>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</si>
  <si>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</si>
  <si>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</si>
  <si>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</si>
  <si>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</si>
  <si>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</si>
  <si>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</si>
  <si>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</si>
  <si>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</si>
  <si>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</si>
  <si>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</si>
  <si>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</si>
  <si>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</si>
  <si>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</si>
  <si>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</si>
  <si>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</si>
  <si>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</si>
  <si>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</si>
  <si>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</si>
  <si>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</si>
  <si>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</si>
  <si>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</si>
  <si>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</si>
  <si>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</si>
  <si>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</si>
  <si>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</si>
  <si>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</si>
  <si>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</si>
  <si>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</si>
  <si>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</si>
  <si>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</si>
  <si>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</si>
  <si>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</si>
  <si>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</si>
  <si>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</si>
  <si>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</si>
  <si>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</si>
  <si>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</si>
  <si>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</si>
  <si>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</si>
  <si>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</si>
  <si>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</si>
  <si>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</si>
  <si>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</si>
  <si>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</si>
  <si>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</si>
  <si>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</si>
  <si>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</si>
  <si>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</si>
  <si>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</si>
  <si>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</si>
  <si>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</si>
  <si>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</si>
  <si>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</si>
  <si>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</si>
  <si>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</si>
  <si>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</si>
  <si>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</si>
  <si>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</si>
  <si>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</si>
  <si>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</si>
  <si>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</si>
  <si>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</si>
  <si>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</si>
  <si>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</si>
  <si>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</si>
  <si>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</si>
  <si>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</si>
  <si>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</si>
  <si>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</si>
  <si>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</si>
  <si>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</si>
  <si>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</si>
  <si>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</si>
  <si>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</si>
  <si>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</si>
  <si>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</si>
  <si>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</si>
  <si>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</si>
  <si>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</si>
  <si>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</si>
  <si>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</si>
  <si>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</si>
  <si>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</si>
  <si>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</si>
  <si>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</si>
  <si>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</si>
  <si>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</si>
  <si>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</si>
  <si>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</si>
  <si>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</si>
  <si>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</si>
  <si>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</si>
  <si>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</si>
  <si>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</si>
  <si>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</si>
  <si>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</si>
  <si>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</si>
  <si>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</si>
  <si>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</si>
  <si>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</si>
  <si>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</si>
  <si>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</si>
  <si>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</si>
  <si>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</si>
  <si>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</si>
  <si>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</si>
  <si>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</si>
  <si>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</si>
  <si>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</si>
  <si>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</si>
  <si>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</si>
  <si>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</si>
  <si>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</si>
  <si>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</si>
  <si>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</si>
  <si>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</si>
  <si>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</si>
  <si>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</si>
  <si>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</si>
  <si>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</si>
  <si>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</si>
  <si>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</si>
  <si>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</si>
  <si>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</si>
  <si>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</si>
  <si>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</si>
  <si>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</si>
  <si>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</si>
  <si>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</si>
  <si>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</si>
  <si>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</si>
  <si>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</si>
  <si>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</si>
  <si>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</si>
  <si>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</si>
  <si>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</si>
  <si>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</si>
  <si>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</si>
  <si>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</si>
  <si>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</si>
  <si>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</si>
  <si>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</si>
  <si>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</si>
  <si>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</si>
  <si>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</si>
  <si>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</si>
  <si>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</si>
  <si>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</si>
  <si>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</si>
  <si>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</si>
  <si>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</si>
  <si>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</si>
  <si>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</si>
  <si>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</si>
  <si>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</si>
  <si>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</si>
  <si>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</si>
  <si>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</si>
  <si>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</si>
  <si>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</si>
  <si>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</si>
  <si>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</si>
  <si>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</si>
  <si>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</si>
  <si>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</si>
  <si>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</si>
  <si>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</si>
  <si>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</si>
  <si>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</si>
  <si>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</si>
  <si>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</si>
  <si>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</si>
  <si>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</si>
  <si>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</si>
  <si>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</si>
  <si>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</si>
  <si>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</si>
  <si>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</si>
  <si>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</si>
  <si>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</si>
  <si>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</si>
  <si>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</si>
  <si>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</si>
  <si>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</si>
  <si>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</si>
  <si>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</si>
  <si>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</si>
  <si>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</si>
  <si>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</si>
  <si>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</si>
  <si>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</si>
  <si>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</si>
  <si>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</si>
  <si>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</si>
  <si>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</si>
  <si>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</si>
  <si>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</si>
  <si>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</si>
  <si>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</si>
  <si>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</si>
  <si>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</si>
  <si>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</si>
  <si>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</si>
  <si>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</si>
  <si>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</si>
  <si>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</si>
  <si>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</si>
  <si>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</si>
  <si>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</si>
  <si>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</si>
  <si>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</si>
  <si>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</si>
  <si>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</si>
  <si>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</si>
  <si>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</si>
  <si>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</si>
  <si>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</si>
  <si>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</si>
  <si>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</si>
  <si>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</si>
  <si>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</si>
  <si>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</si>
  <si>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</si>
  <si>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</si>
  <si>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</si>
  <si>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</si>
  <si>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</si>
  <si>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</si>
  <si>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</si>
  <si>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</si>
  <si>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</si>
  <si>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</si>
  <si>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</si>
  <si>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</si>
  <si>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</si>
  <si>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</si>
  <si>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</si>
  <si>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</si>
  <si>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</si>
  <si>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</si>
  <si>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</si>
  <si>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</si>
  <si>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</si>
  <si>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</si>
  <si>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</si>
  <si>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</si>
  <si>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</si>
  <si>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</si>
  <si>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</si>
  <si>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</si>
  <si>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</si>
  <si>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</si>
  <si>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</si>
  <si>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</si>
  <si>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</si>
  <si>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</si>
  <si>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</si>
  <si>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</si>
  <si>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</si>
  <si>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</si>
  <si>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</si>
  <si>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</si>
  <si>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</si>
  <si>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</si>
  <si>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</si>
  <si>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</si>
  <si>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</si>
  <si>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</si>
  <si>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</si>
  <si>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</si>
  <si>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</si>
  <si>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</si>
  <si>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</si>
  <si>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</si>
  <si>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</si>
  <si>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</si>
  <si>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</si>
  <si>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</si>
  <si>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</si>
  <si>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</si>
  <si>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</si>
  <si>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</si>
  <si>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</si>
  <si>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</si>
  <si>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</si>
  <si>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</si>
  <si>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</si>
  <si>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</si>
  <si>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</si>
  <si>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</si>
  <si>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</si>
  <si>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</si>
  <si>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</si>
  <si>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</si>
  <si>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</si>
  <si>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</si>
  <si>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</si>
  <si>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</si>
  <si>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Count of outcomes</t>
  </si>
  <si>
    <t>Count of Parent Category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</si>
  <si>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</si>
  <si>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</si>
  <si>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</si>
  <si>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</si>
  <si>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</si>
  <si>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</si>
  <si>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</si>
  <si>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</si>
  <si>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</si>
  <si>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</si>
  <si>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</si>
  <si>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</si>
  <si>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</si>
  <si>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</si>
  <si>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</si>
  <si>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</si>
  <si>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Average donation:</t>
  </si>
  <si>
    <t>Name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</si>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</sst>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Theater</a:t>
            </a:r>
            <a:r>
              <a:rPr lang="en-US" sz="2000" baseline="0"/>
              <a:t> Outcomes Based on Launch Date</a:t>
            </a:r>
            <a:endParaRPr lang="en-US" sz="2000"/>
          </a:p>
        </c:rich>
      </c:tx>
      <c:layout>
        <c:manualLayout>
          <c:xMode val="edge"/>
          <c:yMode val="edge"/>
          <c:x val="0.30280108335812023"/>
          <c:y val="7.56948403074659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B5-41F9-889D-41158638BA4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B5-41F9-889D-41158638BA4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CB-4E94-8C2C-A002E8E88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992447"/>
        <c:axId val="650005343"/>
      </c:lineChart>
      <c:catAx>
        <c:axId val="64999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05343"/>
        <c:crosses val="autoZero"/>
        <c:auto val="1"/>
        <c:lblAlgn val="ctr"/>
        <c:lblOffset val="100"/>
        <c:noMultiLvlLbl val="0"/>
      </c:catAx>
      <c:valAx>
        <c:axId val="65000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99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Outcomes</a:t>
            </a:r>
            <a:r>
              <a:rPr lang="en-US" sz="2400" baseline="0"/>
              <a:t> based on Goal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8-4AE4-A329-AB8BCE6E11F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8-4AE4-A329-AB8BCE6E11F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88-4AE4-A329-AB8BCE6E1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807183"/>
        <c:axId val="819801775"/>
      </c:lineChart>
      <c:catAx>
        <c:axId val="81980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01775"/>
        <c:crosses val="autoZero"/>
        <c:auto val="1"/>
        <c:lblAlgn val="ctr"/>
        <c:lblOffset val="100"/>
        <c:noMultiLvlLbl val="0"/>
      </c:catAx>
      <c:valAx>
        <c:axId val="81980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0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E-454B-8605-6E2D0A0E999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EE-454B-8605-6E2D0A0E999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EE-454B-8605-6E2D0A0E999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EE-454B-8605-6E2D0A0E9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9013008"/>
        <c:axId val="759012592"/>
      </c:barChart>
      <c:catAx>
        <c:axId val="75901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12592"/>
        <c:crosses val="autoZero"/>
        <c:auto val="1"/>
        <c:lblAlgn val="ctr"/>
        <c:lblOffset val="100"/>
        <c:noMultiLvlLbl val="0"/>
      </c:catAx>
      <c:valAx>
        <c:axId val="75901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1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6-4122-89A3-67BF1EB55A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6-4122-89A3-67BF1EB55A9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6-4122-89A3-67BF1EB55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003856"/>
        <c:axId val="758986384"/>
      </c:barChart>
      <c:catAx>
        <c:axId val="75900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986384"/>
        <c:crosses val="autoZero"/>
        <c:auto val="1"/>
        <c:lblAlgn val="ctr"/>
        <c:lblOffset val="100"/>
        <c:noMultiLvlLbl val="0"/>
      </c:catAx>
      <c:valAx>
        <c:axId val="7589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0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Success</a:t>
            </a:r>
          </a:p>
        </c:rich>
      </c:tx>
      <c:layout>
        <c:manualLayout>
          <c:xMode val="edge"/>
          <c:yMode val="edge"/>
          <c:x val="0.40431233595800525"/>
          <c:y val="0.1134367441945045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0-41FD-959D-2E692F4CE4C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0-41FD-959D-2E692F4CE4C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F0-41FD-959D-2E692F4CE4C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F0-41FD-959D-2E692F4CE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30368"/>
        <c:axId val="118426208"/>
      </c:lineChart>
      <c:catAx>
        <c:axId val="1184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26208"/>
        <c:crosses val="autoZero"/>
        <c:auto val="1"/>
        <c:lblAlgn val="ctr"/>
        <c:lblOffset val="100"/>
        <c:noMultiLvlLbl val="0"/>
      </c:catAx>
      <c:valAx>
        <c:axId val="11842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3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50798</xdr:colOff>
      <xdr:row>3</xdr:row>
      <xdr:rowOff>58736</xdr:rowOff>
    </xdr:from>
    <xdr:to>
      <xdr:col>19</xdr:col>
      <xdr:colOff>400049</xdr:colOff>
      <xdr:row>28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375A4-2EBF-115D-D395-CD9ACF18B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666749</xdr:colOff>
      <xdr:row>13</xdr:row>
      <xdr:rowOff>133351</xdr:rowOff>
    </xdr:from>
    <xdr:to>
      <xdr:col>11</xdr:col>
      <xdr:colOff>123824</xdr:colOff>
      <xdr:row>41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D74D94-E657-2DB7-B077-33BA22399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473075</xdr:colOff>
      <xdr:row>2</xdr:row>
      <xdr:rowOff>68262</xdr:rowOff>
    </xdr:from>
    <xdr:to>
      <xdr:col>13</xdr:col>
      <xdr:colOff>339725</xdr:colOff>
      <xdr:row>17</xdr:row>
      <xdr:rowOff>103187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FB4DA-4BA1-7964-44C6-A0022ABDF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71437</xdr:rowOff>
    </xdr:from>
    <xdr:to>
      <xdr:col>14</xdr:col>
      <xdr:colOff>247650</xdr:colOff>
      <xdr:row>27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05C538-AFDF-DC9D-6416-24FEE2ABA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71437</xdr:rowOff>
    </xdr:from>
    <xdr:to>
      <xdr:col>14</xdr:col>
      <xdr:colOff>247650</xdr:colOff>
      <xdr:row>27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5ED60-D5F6-ED4E-2594-C80C3B7D6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Ojeda" refreshedDate="44716.534510648147" createdVersion="8" refreshedVersion="8" minRefreshableVersion="3" recordCount="4114" xr:uid="{4DE10171-B724-44C9-8A48-EF989667ADF8}">
  <cacheSource type="worksheet">
    <worksheetSource ref="D1:R4115" sheet="Kickstarter"/>
  </cacheSource>
  <cacheFields count="15"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Ojeda" refreshedDate="44716.561628587966" createdVersion="8" refreshedVersion="8" minRefreshableVersion="3" recordCount="4114" xr:uid="{294B8524-FC97-40F0-A592-B0222CC1C87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Ojeda" refreshedDate="44729.883327083335" createdVersion="8" refreshedVersion="8" minRefreshableVersion="3" recordCount="4115" xr:uid="{058DA812-E84B-4D78-AFA6-87D5262B66AC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9"/>
  </r>
  <r>
    <m/>
    <m/>
    <m/>
    <m/>
    <m/>
    <x v="4"/>
    <m/>
    <m/>
    <m/>
    <m/>
    <m/>
    <m/>
    <m/>
    <m/>
    <m/>
    <n v="0"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050FE-F0E0-4EA7-A93F-C0E42B38D547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51"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4B6CB-2602-46F5-8BE1-63AE942F396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5"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item="20" hier="-1"/>
  </pageFields>
  <dataFields count="1">
    <dataField name="Count of Parent 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3C33F-F42D-4066-A7F9-0DDA7F67366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5"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2"/>
  </colFields>
  <colItems count="4">
    <i>
      <x v="1"/>
    </i>
    <i>
      <x v="2"/>
    </i>
    <i>
      <x v="3"/>
    </i>
    <i t="grand">
      <x/>
    </i>
  </colItems>
  <pageFields count="2">
    <pageField fld="3" item="20" hier="-1"/>
    <pageField fld="13" hier="-1"/>
  </pageFields>
  <dataFields count="1">
    <dataField name="Count of outcomes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40607-83E2-4052-81C7-F98863BF351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20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6"/>
  <sheetViews>
    <sheetView topLeftCell="D1" zoomScale="85" zoomScaleNormal="85" workbookViewId="0">
      <pane ySplit="521" topLeftCell="A522" activePane="bottomLeft" state="frozen"/>
      <selection pane="bottomLeft" activeCell="R1" sqref="R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customWidth="1"/>
    <col min="5" max="5" width="16.453125" style="8" customWidth="1"/>
    <col min="6" max="6" width="21.36328125" customWidth="1"/>
    <col min="7" max="7" width="9.81640625" bestFit="1" customWidth="1"/>
    <col min="8" max="8" width="17.08984375" customWidth="1"/>
    <col min="9" max="9" width="19.36328125" customWidth="1"/>
    <col min="10" max="10" width="17.81640625" customWidth="1"/>
    <col min="11" max="11" width="15.453125" customWidth="1"/>
    <col min="12" max="12" width="19.26953125" customWidth="1"/>
    <col min="13" max="13" width="15.36328125" customWidth="1"/>
    <col min="14" max="14" width="28.90625" customWidth="1"/>
    <col min="15" max="15" width="18" customWidth="1"/>
    <col min="16" max="16" width="19.6328125" customWidth="1"/>
    <col min="17" max="17" width="24.453125" customWidth="1"/>
    <col min="18" max="18" width="20.81640625" customWidth="1"/>
    <col min="19" max="19" width="30.26953125" customWidth="1"/>
    <col min="20" max="20" width="29.36328125" customWidth="1"/>
    <col min="22" max="22" width="18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8379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>
        <f t="shared" si="39"/>
        <v>2015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>
        <f t="shared" si="39"/>
        <v>2014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>
        <f t="shared" si="39"/>
        <v>2016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>
        <f t="shared" si="39"/>
        <v>2015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>
        <f t="shared" si="39"/>
        <v>2015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>
        <f t="shared" si="39"/>
        <v>2015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>
        <f t="shared" si="39"/>
        <v>2015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>
        <f t="shared" si="39"/>
        <v>2015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>
        <f t="shared" si="39"/>
        <v>2015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>
        <f t="shared" si="39"/>
        <v>2015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>
        <f t="shared" si="39"/>
        <v>2016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>
        <f t="shared" si="39"/>
        <v>2015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>
        <f t="shared" si="39"/>
        <v>2016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>
        <f t="shared" si="39"/>
        <v>2015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>
        <f t="shared" si="39"/>
        <v>2014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>
        <f t="shared" si="39"/>
        <v>2015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>
        <f t="shared" si="39"/>
        <v>2016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>
        <f t="shared" si="39"/>
        <v>2015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>
        <f t="shared" si="39"/>
        <v>2016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>
        <f t="shared" si="39"/>
        <v>2016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>
        <f t="shared" si="39"/>
        <v>2014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>
        <f t="shared" si="39"/>
        <v>2015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>
        <f t="shared" si="39"/>
        <v>2015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>
        <f t="shared" si="39"/>
        <v>2014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>
        <f t="shared" si="39"/>
        <v>2015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>
        <f t="shared" si="39"/>
        <v>2014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>
        <f t="shared" si="39"/>
        <v>2014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>
        <f t="shared" si="39"/>
        <v>2015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>
        <f t="shared" si="39"/>
        <v>2015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>
        <f t="shared" si="39"/>
        <v>2015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>
        <f t="shared" si="39"/>
        <v>2015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>
        <f t="shared" si="39"/>
        <v>2015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>
        <f t="shared" si="39"/>
        <v>2015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>
        <f t="shared" si="39"/>
        <v>2015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>
        <f t="shared" si="39"/>
        <v>2016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>
        <f t="shared" si="39"/>
        <v>2015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>
        <f t="shared" si="39"/>
        <v>2016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>
        <f t="shared" si="39"/>
        <v>2015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>
        <f t="shared" si="39"/>
        <v>2017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>
        <f t="shared" si="39"/>
        <v>2015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>
        <f t="shared" si="39"/>
        <v>2015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>
        <f t="shared" si="39"/>
        <v>2014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>
        <f t="shared" si="39"/>
        <v>2014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>
        <f t="shared" si="39"/>
        <v>2016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>
        <f t="shared" si="39"/>
        <v>2016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>
        <f t="shared" si="39"/>
        <v>2015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>
        <f t="shared" si="39"/>
        <v>2015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>
        <f t="shared" si="39"/>
        <v>2017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>
        <f t="shared" si="39"/>
        <v>2015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>
        <f t="shared" si="39"/>
        <v>2016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>
        <f t="shared" si="39"/>
        <v>2014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>
        <f t="shared" si="39"/>
        <v>2016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>
        <f t="shared" si="39"/>
        <v>2015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>
        <f t="shared" si="39"/>
        <v>2016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>
        <f t="shared" si="39"/>
        <v>2015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>
        <f t="shared" si="39"/>
        <v>2016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>
        <f t="shared" si="39"/>
        <v>2015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>
        <f t="shared" si="39"/>
        <v>2015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>
        <f t="shared" si="39"/>
        <v>2015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>
        <f t="shared" si="39"/>
        <v>2017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>
        <f t="shared" si="39"/>
        <v>2017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>
        <f t="shared" si="39"/>
        <v>2014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>
        <f t="shared" si="39"/>
        <v>2016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>
        <f t="shared" si="43"/>
        <v>2015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>
        <f t="shared" si="43"/>
        <v>2015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>
        <f t="shared" si="43"/>
        <v>2014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>
        <f t="shared" si="43"/>
        <v>2016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>
        <f t="shared" si="43"/>
        <v>2014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>
        <f t="shared" si="43"/>
        <v>2016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>
        <f t="shared" si="43"/>
        <v>2014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>
        <f t="shared" si="43"/>
        <v>2014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>
        <f t="shared" si="43"/>
        <v>2014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>
        <f t="shared" si="43"/>
        <v>2014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>
        <f t="shared" si="43"/>
        <v>2016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>
        <f t="shared" si="43"/>
        <v>2015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>
        <f t="shared" si="43"/>
        <v>2015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>
        <f t="shared" si="43"/>
        <v>2015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>
        <f t="shared" si="43"/>
        <v>2016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>
        <f t="shared" si="43"/>
        <v>2015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>
        <f t="shared" si="43"/>
        <v>2015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>
        <f t="shared" si="43"/>
        <v>2015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>
        <f t="shared" si="43"/>
        <v>2014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>
        <f t="shared" si="43"/>
        <v>2016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>
        <f t="shared" si="43"/>
        <v>2014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>
        <f t="shared" si="43"/>
        <v>2015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>
        <f t="shared" si="43"/>
        <v>2015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>
        <f t="shared" si="43"/>
        <v>2016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>
        <f t="shared" si="43"/>
        <v>2014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>
        <f t="shared" si="43"/>
        <v>2016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>
        <f t="shared" si="43"/>
        <v>2015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>
        <f t="shared" si="43"/>
        <v>2016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>
        <f t="shared" si="43"/>
        <v>2016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>
        <f t="shared" si="43"/>
        <v>2014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>
        <f t="shared" si="43"/>
        <v>2014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>
        <f t="shared" si="43"/>
        <v>2014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>
        <f t="shared" si="43"/>
        <v>2014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>
        <f t="shared" si="43"/>
        <v>2014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>
        <f t="shared" si="43"/>
        <v>2015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>
        <f t="shared" si="43"/>
        <v>2016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>
        <f t="shared" si="43"/>
        <v>2016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>
        <f t="shared" si="43"/>
        <v>2016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>
        <f t="shared" si="43"/>
        <v>2014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>
        <f t="shared" si="43"/>
        <v>2016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>
        <f t="shared" si="43"/>
        <v>2017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>
        <f t="shared" si="43"/>
        <v>2016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>
        <f t="shared" si="43"/>
        <v>2014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>
        <f t="shared" si="43"/>
        <v>2014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>
        <f t="shared" si="43"/>
        <v>2015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>
        <f t="shared" si="43"/>
        <v>2016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>
        <f t="shared" si="43"/>
        <v>2015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>
        <f t="shared" si="43"/>
        <v>2016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>
        <f t="shared" si="43"/>
        <v>2016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>
        <f t="shared" si="43"/>
        <v>2015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>
        <f t="shared" si="43"/>
        <v>2016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>
        <f t="shared" si="43"/>
        <v>2015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>
        <f t="shared" si="43"/>
        <v>2017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>
        <f t="shared" si="43"/>
        <v>2014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>
        <f t="shared" si="43"/>
        <v>2014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>
        <f t="shared" si="43"/>
        <v>2016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>
        <f t="shared" si="43"/>
        <v>2014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>
        <f t="shared" si="43"/>
        <v>2013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>
        <f t="shared" si="43"/>
        <v>2016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>
        <f t="shared" si="43"/>
        <v>2014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>
        <f t="shared" si="43"/>
        <v>2016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>
        <f t="shared" si="43"/>
        <v>2016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>
        <f t="shared" si="43"/>
        <v>2016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>
        <f t="shared" si="47"/>
        <v>2016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>
        <f t="shared" si="47"/>
        <v>2016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>
        <f t="shared" si="47"/>
        <v>2014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>
        <f t="shared" si="47"/>
        <v>2014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>
        <f t="shared" si="47"/>
        <v>2014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>
        <f t="shared" si="47"/>
        <v>2016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>
        <f t="shared" si="47"/>
        <v>2016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>
        <f t="shared" si="47"/>
        <v>2016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>
        <f t="shared" si="47"/>
        <v>2016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>
        <f t="shared" si="47"/>
        <v>2015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>
        <f t="shared" si="47"/>
        <v>2014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>
        <f t="shared" si="47"/>
        <v>2014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>
        <f t="shared" si="47"/>
        <v>2017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>
        <f t="shared" si="47"/>
        <v>2016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>
        <f t="shared" si="47"/>
        <v>2012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>
        <f t="shared" si="47"/>
        <v>2014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>
        <f t="shared" si="47"/>
        <v>2012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>
        <f t="shared" si="47"/>
        <v>2015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>
        <f t="shared" si="47"/>
        <v>2011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>
        <f t="shared" si="47"/>
        <v>2015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>
        <f t="shared" si="47"/>
        <v>2013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>
        <f t="shared" si="47"/>
        <v>2012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>
        <f t="shared" si="47"/>
        <v>2011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>
        <f t="shared" si="47"/>
        <v>2012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>
        <f t="shared" si="47"/>
        <v>2011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>
        <f t="shared" si="47"/>
        <v>2011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>
        <f t="shared" si="47"/>
        <v>2013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>
        <f t="shared" si="47"/>
        <v>2013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>
        <f t="shared" si="47"/>
        <v>2015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>
        <f t="shared" si="47"/>
        <v>2014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>
        <f t="shared" si="47"/>
        <v>2013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>
        <f t="shared" si="47"/>
        <v>2014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>
        <f t="shared" si="47"/>
        <v>2014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>
        <f t="shared" si="47"/>
        <v>2014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>
        <f t="shared" si="47"/>
        <v>2015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>
        <f t="shared" si="47"/>
        <v>2013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>
        <f t="shared" si="47"/>
        <v>2014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>
        <f t="shared" si="47"/>
        <v>2012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>
        <f t="shared" si="47"/>
        <v>2012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>
        <f t="shared" si="47"/>
        <v>2013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>
        <f t="shared" si="47"/>
        <v>2012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>
        <f t="shared" si="47"/>
        <v>2014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>
        <f t="shared" si="47"/>
        <v>2014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>
        <f t="shared" si="47"/>
        <v>2016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>
        <f t="shared" si="47"/>
        <v>2013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>
        <f t="shared" si="47"/>
        <v>2011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>
        <f t="shared" si="47"/>
        <v>2016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>
        <f t="shared" si="47"/>
        <v>2015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>
        <f t="shared" si="47"/>
        <v>2012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>
        <f t="shared" si="47"/>
        <v>2013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>
        <f t="shared" si="47"/>
        <v>2011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>
        <f t="shared" si="47"/>
        <v>2012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>
        <f t="shared" si="47"/>
        <v>2010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>
        <f t="shared" si="47"/>
        <v>2014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>
        <f t="shared" si="47"/>
        <v>2016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>
        <f t="shared" si="47"/>
        <v>2014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>
        <f t="shared" si="47"/>
        <v>2016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>
        <f t="shared" si="47"/>
        <v>2013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>
        <f t="shared" si="47"/>
        <v>2015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>
        <f t="shared" si="47"/>
        <v>2014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>
        <f t="shared" si="47"/>
        <v>2015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>
        <f t="shared" si="47"/>
        <v>2015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>
        <f t="shared" si="47"/>
        <v>2013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>
        <f t="shared" si="51"/>
        <v>2013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>
        <f t="shared" si="51"/>
        <v>2015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>
        <f t="shared" si="51"/>
        <v>2009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>
        <f t="shared" si="51"/>
        <v>2015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>
        <f t="shared" si="51"/>
        <v>2014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>
        <f t="shared" si="51"/>
        <v>2011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>
        <f t="shared" si="51"/>
        <v>2015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>
        <f t="shared" si="51"/>
        <v>2013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>
        <f t="shared" si="51"/>
        <v>2014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>
        <f t="shared" si="51"/>
        <v>2010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>
        <f t="shared" si="51"/>
        <v>2011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>
        <f t="shared" si="51"/>
        <v>2013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>
        <f t="shared" si="51"/>
        <v>2012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>
        <f t="shared" si="51"/>
        <v>2012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>
        <f t="shared" si="51"/>
        <v>2014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>
        <f t="shared" si="51"/>
        <v>2013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>
        <f t="shared" si="51"/>
        <v>2012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>
        <f t="shared" si="51"/>
        <v>2013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>
        <f t="shared" si="51"/>
        <v>2012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>
        <f t="shared" si="51"/>
        <v>2013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>
        <f t="shared" si="51"/>
        <v>2013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>
        <f t="shared" si="51"/>
        <v>2013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>
        <f t="shared" si="51"/>
        <v>2013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>
        <f t="shared" si="51"/>
        <v>2013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>
        <f t="shared" si="51"/>
        <v>2011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>
        <f t="shared" si="51"/>
        <v>2012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>
        <f t="shared" si="51"/>
        <v>2013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>
        <f t="shared" si="51"/>
        <v>2012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>
        <f t="shared" si="51"/>
        <v>2014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>
        <f t="shared" si="51"/>
        <v>2012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>
        <f t="shared" si="51"/>
        <v>2014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>
        <f t="shared" si="51"/>
        <v>2011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>
        <f t="shared" si="51"/>
        <v>2012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>
        <f t="shared" si="51"/>
        <v>2011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>
        <f t="shared" si="51"/>
        <v>2011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>
        <f t="shared" si="51"/>
        <v>2011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>
        <f t="shared" si="51"/>
        <v>2011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>
        <f t="shared" si="51"/>
        <v>2017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>
        <f t="shared" si="51"/>
        <v>2014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>
        <f t="shared" si="51"/>
        <v>2013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>
        <f t="shared" si="51"/>
        <v>2012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>
        <f t="shared" si="51"/>
        <v>2013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>
        <f t="shared" si="51"/>
        <v>2013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>
        <f t="shared" si="51"/>
        <v>2012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>
        <f t="shared" si="51"/>
        <v>2011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>
        <f t="shared" si="51"/>
        <v>2014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>
        <f t="shared" si="51"/>
        <v>2013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>
        <f t="shared" si="51"/>
        <v>2012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>
        <f t="shared" si="51"/>
        <v>2012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>
        <f t="shared" si="51"/>
        <v>2013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>
        <f t="shared" si="51"/>
        <v>2014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>
        <f t="shared" si="51"/>
        <v>2015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>
        <f t="shared" si="51"/>
        <v>2012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>
        <f t="shared" si="51"/>
        <v>2015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>
        <f t="shared" si="51"/>
        <v>2010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>
        <f t="shared" si="51"/>
        <v>2012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>
        <f t="shared" si="51"/>
        <v>2012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>
        <f t="shared" si="51"/>
        <v>2012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>
        <f t="shared" si="51"/>
        <v>2012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>
        <f t="shared" si="51"/>
        <v>2016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>
        <f t="shared" si="51"/>
        <v>2013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>
        <f t="shared" si="51"/>
        <v>2012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>
        <f t="shared" si="51"/>
        <v>2011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>
        <f t="shared" si="55"/>
        <v>2013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>
        <f t="shared" si="55"/>
        <v>2012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>
        <f t="shared" si="55"/>
        <v>2013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>
        <f t="shared" si="55"/>
        <v>2014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>
        <f t="shared" si="55"/>
        <v>2011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>
        <f t="shared" si="55"/>
        <v>2012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>
        <f t="shared" si="55"/>
        <v>2016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>
        <f t="shared" si="55"/>
        <v>2014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>
        <f t="shared" si="55"/>
        <v>2013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>
        <f t="shared" si="55"/>
        <v>2016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>
        <f t="shared" si="55"/>
        <v>2014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>
        <f t="shared" si="55"/>
        <v>2016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>
        <f t="shared" si="55"/>
        <v>2014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>
        <f t="shared" si="55"/>
        <v>2015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>
        <f t="shared" si="55"/>
        <v>2015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>
        <f t="shared" si="55"/>
        <v>2015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>
        <f t="shared" si="55"/>
        <v>2016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>
        <f t="shared" si="55"/>
        <v>2016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>
        <f t="shared" si="55"/>
        <v>2016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>
        <f t="shared" si="55"/>
        <v>2015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>
        <f t="shared" si="55"/>
        <v>2016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>
        <f t="shared" si="55"/>
        <v>2016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>
        <f t="shared" si="55"/>
        <v>2016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>
        <f t="shared" si="55"/>
        <v>2015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>
        <f t="shared" si="55"/>
        <v>2015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>
        <f t="shared" si="55"/>
        <v>2015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>
        <f t="shared" si="55"/>
        <v>2013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>
        <f t="shared" si="55"/>
        <v>2016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>
        <f t="shared" si="55"/>
        <v>2013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>
        <f t="shared" si="55"/>
        <v>2012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>
        <f t="shared" si="55"/>
        <v>2013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>
        <f t="shared" si="55"/>
        <v>2012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>
        <f t="shared" si="55"/>
        <v>2015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>
        <f t="shared" si="55"/>
        <v>2009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>
        <f t="shared" si="55"/>
        <v>2013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>
        <f t="shared" si="55"/>
        <v>2013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>
        <f t="shared" si="55"/>
        <v>2013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>
        <f t="shared" si="55"/>
        <v>2013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>
        <f t="shared" si="55"/>
        <v>2011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>
        <f t="shared" si="55"/>
        <v>2012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>
        <f t="shared" si="55"/>
        <v>2013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>
        <f t="shared" si="55"/>
        <v>2015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>
        <f t="shared" si="55"/>
        <v>2013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>
        <f t="shared" si="55"/>
        <v>2013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>
        <f t="shared" si="55"/>
        <v>2010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>
        <f t="shared" si="55"/>
        <v>2012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>
        <f t="shared" si="55"/>
        <v>2012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>
        <f t="shared" si="55"/>
        <v>2011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>
        <f t="shared" si="55"/>
        <v>2011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>
        <f t="shared" si="55"/>
        <v>2016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>
        <f t="shared" si="55"/>
        <v>2012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>
        <f t="shared" si="55"/>
        <v>2016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>
        <f t="shared" si="55"/>
        <v>2016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>
        <f t="shared" si="55"/>
        <v>2012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>
        <f t="shared" si="55"/>
        <v>2011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>
        <f t="shared" si="55"/>
        <v>2014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>
        <f t="shared" si="55"/>
        <v>2013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>
        <f t="shared" si="55"/>
        <v>2014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>
        <f t="shared" si="55"/>
        <v>2010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>
        <f t="shared" si="55"/>
        <v>2015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>
        <f t="shared" si="55"/>
        <v>2016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>
        <f t="shared" si="55"/>
        <v>2010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>
        <f t="shared" si="55"/>
        <v>2015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>
        <f t="shared" si="59"/>
        <v>2011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>
        <f t="shared" si="59"/>
        <v>2011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>
        <f t="shared" si="59"/>
        <v>2016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>
        <f t="shared" si="59"/>
        <v>2010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>
        <f t="shared" si="59"/>
        <v>2014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>
        <f t="shared" si="59"/>
        <v>2012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>
        <f t="shared" si="59"/>
        <v>2015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>
        <f t="shared" si="59"/>
        <v>2010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>
        <f t="shared" si="59"/>
        <v>2014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>
        <f t="shared" si="59"/>
        <v>2011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>
        <f t="shared" si="59"/>
        <v>2010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>
        <f t="shared" si="59"/>
        <v>2012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>
        <f t="shared" si="59"/>
        <v>2017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>
        <f t="shared" si="59"/>
        <v>2014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>
        <f t="shared" si="59"/>
        <v>2012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>
        <f t="shared" si="59"/>
        <v>2012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>
        <f t="shared" si="59"/>
        <v>2012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>
        <f t="shared" si="59"/>
        <v>2012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>
        <f t="shared" si="59"/>
        <v>2010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>
        <f t="shared" si="59"/>
        <v>2014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>
        <f t="shared" si="59"/>
        <v>2014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>
        <f t="shared" si="59"/>
        <v>2012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>
        <f t="shared" si="59"/>
        <v>2013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>
        <f t="shared" si="59"/>
        <v>2011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>
        <f t="shared" si="59"/>
        <v>2014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>
        <f t="shared" si="59"/>
        <v>2014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>
        <f t="shared" si="59"/>
        <v>2013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>
        <f t="shared" si="59"/>
        <v>2013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>
        <f t="shared" si="59"/>
        <v>2010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>
        <f t="shared" si="59"/>
        <v>2012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>
        <f t="shared" si="59"/>
        <v>2012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>
        <f t="shared" si="59"/>
        <v>2012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>
        <f t="shared" si="59"/>
        <v>2010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>
        <f t="shared" si="59"/>
        <v>2014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>
        <f t="shared" si="59"/>
        <v>2013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>
        <f t="shared" si="59"/>
        <v>2014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>
        <f t="shared" si="59"/>
        <v>2014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>
        <f t="shared" si="59"/>
        <v>2015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>
        <f t="shared" si="59"/>
        <v>2011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>
        <f t="shared" si="59"/>
        <v>2013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>
        <f t="shared" si="59"/>
        <v>2012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>
        <f t="shared" si="59"/>
        <v>2013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>
        <f t="shared" si="59"/>
        <v>2015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>
        <f t="shared" si="59"/>
        <v>2017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>
        <f t="shared" si="59"/>
        <v>2016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>
        <f t="shared" si="59"/>
        <v>2016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>
        <f t="shared" si="59"/>
        <v>2016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>
        <f t="shared" si="59"/>
        <v>2016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>
        <f t="shared" si="59"/>
        <v>2016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>
        <f t="shared" si="59"/>
        <v>2016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>
        <f t="shared" si="59"/>
        <v>2016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>
        <f t="shared" si="59"/>
        <v>2015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>
        <f t="shared" si="59"/>
        <v>2015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>
        <f t="shared" si="59"/>
        <v>2016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>
        <f t="shared" si="59"/>
        <v>2016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>
        <f t="shared" si="59"/>
        <v>2014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>
        <f t="shared" si="59"/>
        <v>2015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>
        <f t="shared" si="59"/>
        <v>2016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>
        <f t="shared" si="59"/>
        <v>2015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>
        <f t="shared" si="59"/>
        <v>2016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>
        <f t="shared" si="59"/>
        <v>2015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>
        <f t="shared" si="59"/>
        <v>2014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>
        <f t="shared" si="59"/>
        <v>2017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>
        <f t="shared" si="63"/>
        <v>2016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>
        <f t="shared" si="63"/>
        <v>2016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>
        <f t="shared" si="63"/>
        <v>2015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>
        <f t="shared" si="63"/>
        <v>2016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>
        <f t="shared" si="63"/>
        <v>2016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>
        <f t="shared" si="63"/>
        <v>2016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>
        <f t="shared" si="63"/>
        <v>2014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>
        <f t="shared" si="63"/>
        <v>2017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>
        <f t="shared" si="63"/>
        <v>2016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>
        <f t="shared" si="63"/>
        <v>2015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>
        <f t="shared" si="63"/>
        <v>2014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>
        <f t="shared" si="63"/>
        <v>2015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>
        <f t="shared" si="63"/>
        <v>2016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>
        <f t="shared" si="63"/>
        <v>2016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>
        <f t="shared" si="63"/>
        <v>2015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>
        <f t="shared" si="63"/>
        <v>2016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>
        <f t="shared" si="63"/>
        <v>2016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>
        <f t="shared" si="63"/>
        <v>2016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>
        <f t="shared" si="63"/>
        <v>2014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>
        <f t="shared" si="63"/>
        <v>2014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>
        <f t="shared" si="63"/>
        <v>2016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>
        <f t="shared" si="63"/>
        <v>2016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>
        <f t="shared" si="63"/>
        <v>2015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>
        <f t="shared" si="63"/>
        <v>2015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>
        <f t="shared" si="63"/>
        <v>2015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>
        <f t="shared" si="63"/>
        <v>2014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>
        <f t="shared" si="63"/>
        <v>2016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>
        <f t="shared" si="63"/>
        <v>2016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>
        <f t="shared" si="63"/>
        <v>2014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>
        <f t="shared" si="63"/>
        <v>2016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>
        <f t="shared" si="63"/>
        <v>2016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>
        <f t="shared" si="63"/>
        <v>2016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>
        <f t="shared" si="63"/>
        <v>2014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>
        <f t="shared" si="63"/>
        <v>2014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>
        <f t="shared" si="63"/>
        <v>2014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>
        <f t="shared" si="63"/>
        <v>2014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>
        <f t="shared" si="63"/>
        <v>2015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>
        <f t="shared" si="63"/>
        <v>2014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>
        <f t="shared" si="63"/>
        <v>2017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>
        <f t="shared" si="63"/>
        <v>2016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>
        <f t="shared" si="63"/>
        <v>2015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>
        <f t="shared" si="63"/>
        <v>2017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>
        <f t="shared" si="63"/>
        <v>2016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>
        <f t="shared" si="63"/>
        <v>2015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>
        <f t="shared" si="63"/>
        <v>2014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>
        <f t="shared" si="63"/>
        <v>2016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>
        <f t="shared" si="63"/>
        <v>2016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>
        <f t="shared" si="63"/>
        <v>2016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>
        <f t="shared" si="63"/>
        <v>2016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>
        <f t="shared" si="63"/>
        <v>2014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>
        <f t="shared" si="63"/>
        <v>2016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>
        <f t="shared" si="63"/>
        <v>2015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>
        <f t="shared" si="63"/>
        <v>2014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>
        <f t="shared" si="63"/>
        <v>2015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>
        <f t="shared" si="63"/>
        <v>2016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>
        <f t="shared" si="63"/>
        <v>2015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>
        <f t="shared" si="63"/>
        <v>2016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>
        <f t="shared" si="63"/>
        <v>2015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>
        <f t="shared" si="63"/>
        <v>2015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>
        <f t="shared" si="63"/>
        <v>2015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>
        <f t="shared" si="63"/>
        <v>2015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>
        <f t="shared" si="63"/>
        <v>2015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>
        <f t="shared" si="63"/>
        <v>2016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>
        <f t="shared" si="67"/>
        <v>2016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>
        <f t="shared" si="67"/>
        <v>2014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>
        <f t="shared" si="67"/>
        <v>2017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>
        <f t="shared" si="67"/>
        <v>2015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>
        <f t="shared" si="67"/>
        <v>2016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>
        <f t="shared" si="67"/>
        <v>2015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>
        <f t="shared" si="67"/>
        <v>2016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>
        <f t="shared" si="67"/>
        <v>2016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>
        <f t="shared" si="67"/>
        <v>2016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>
        <f t="shared" si="67"/>
        <v>2015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>
        <f t="shared" si="67"/>
        <v>2012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>
        <f t="shared" si="67"/>
        <v>2015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>
        <f t="shared" si="67"/>
        <v>2016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>
        <f t="shared" si="67"/>
        <v>2016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>
        <f t="shared" si="67"/>
        <v>2016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>
        <f t="shared" si="67"/>
        <v>2014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>
        <f t="shared" si="67"/>
        <v>2014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>
        <f t="shared" si="67"/>
        <v>2015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>
        <f t="shared" si="67"/>
        <v>2015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>
        <f t="shared" si="67"/>
        <v>2014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>
        <f t="shared" si="67"/>
        <v>2015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>
        <f t="shared" si="67"/>
        <v>2014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>
        <f t="shared" si="67"/>
        <v>2016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>
        <f t="shared" si="67"/>
        <v>2016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>
        <f t="shared" si="67"/>
        <v>2015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>
        <f t="shared" si="67"/>
        <v>2014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>
        <f t="shared" si="67"/>
        <v>2016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>
        <f t="shared" si="67"/>
        <v>2017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>
        <f t="shared" si="67"/>
        <v>2014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>
        <f t="shared" si="67"/>
        <v>2016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>
        <f t="shared" si="67"/>
        <v>2015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>
        <f t="shared" si="67"/>
        <v>2016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>
        <f t="shared" si="67"/>
        <v>2015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>
        <f t="shared" si="67"/>
        <v>2015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>
        <f t="shared" si="67"/>
        <v>2015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>
        <f t="shared" si="67"/>
        <v>2016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>
        <f t="shared" si="67"/>
        <v>2016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>
        <f t="shared" si="67"/>
        <v>2016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>
        <f t="shared" si="67"/>
        <v>2013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>
        <f t="shared" si="67"/>
        <v>2014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>
        <f t="shared" si="67"/>
        <v>2013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>
        <f t="shared" si="67"/>
        <v>2013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>
        <f t="shared" si="67"/>
        <v>2016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>
        <f t="shared" si="67"/>
        <v>2013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>
        <f t="shared" si="67"/>
        <v>2012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>
        <f t="shared" si="67"/>
        <v>2015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>
        <f t="shared" si="67"/>
        <v>2014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>
        <f t="shared" si="67"/>
        <v>2011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>
        <f t="shared" si="67"/>
        <v>2013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>
        <f t="shared" si="67"/>
        <v>2012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>
        <f t="shared" si="67"/>
        <v>2014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>
        <f t="shared" si="67"/>
        <v>2015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>
        <f t="shared" si="67"/>
        <v>2011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>
        <f t="shared" si="67"/>
        <v>2016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>
        <f t="shared" si="67"/>
        <v>2014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>
        <f t="shared" si="67"/>
        <v>2014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>
        <f t="shared" si="67"/>
        <v>2012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>
        <f t="shared" si="67"/>
        <v>2014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>
        <f t="shared" si="67"/>
        <v>2014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>
        <f t="shared" si="67"/>
        <v>2016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>
        <f t="shared" si="67"/>
        <v>2014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>
        <f t="shared" si="67"/>
        <v>2014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>
        <f t="shared" si="67"/>
        <v>2014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>
        <f t="shared" si="71"/>
        <v>2015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>
        <f t="shared" si="71"/>
        <v>2016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>
        <f t="shared" si="71"/>
        <v>2012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>
        <f t="shared" si="71"/>
        <v>2016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>
        <f t="shared" si="71"/>
        <v>2011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>
        <f t="shared" si="71"/>
        <v>2013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>
        <f t="shared" si="71"/>
        <v>2014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>
        <f t="shared" si="71"/>
        <v>2014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>
        <f t="shared" si="71"/>
        <v>2014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>
        <f t="shared" si="71"/>
        <v>2015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>
        <f t="shared" si="71"/>
        <v>2016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>
        <f t="shared" si="71"/>
        <v>2016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>
        <f t="shared" si="71"/>
        <v>2013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>
        <f t="shared" si="71"/>
        <v>2016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>
        <f t="shared" si="71"/>
        <v>2014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>
        <f t="shared" si="71"/>
        <v>2014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>
        <f t="shared" si="71"/>
        <v>2012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>
        <f t="shared" si="71"/>
        <v>2014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>
        <f t="shared" si="71"/>
        <v>2012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>
        <f t="shared" si="71"/>
        <v>2016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>
        <f t="shared" si="71"/>
        <v>2012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>
        <f t="shared" si="71"/>
        <v>2015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>
        <f t="shared" si="71"/>
        <v>2014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>
        <f t="shared" si="71"/>
        <v>2014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>
        <f t="shared" si="71"/>
        <v>2013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>
        <f t="shared" si="71"/>
        <v>2016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>
        <f t="shared" si="71"/>
        <v>2012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>
        <f t="shared" si="71"/>
        <v>2015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>
        <f t="shared" si="71"/>
        <v>2014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>
        <f t="shared" si="71"/>
        <v>2014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>
        <f t="shared" si="71"/>
        <v>2011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>
        <f t="shared" si="71"/>
        <v>2016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>
        <f t="shared" si="71"/>
        <v>2013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>
        <f t="shared" si="71"/>
        <v>2014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>
        <f t="shared" si="71"/>
        <v>2015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>
        <f t="shared" si="71"/>
        <v>2015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>
        <f t="shared" si="71"/>
        <v>2016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>
        <f t="shared" si="71"/>
        <v>2014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>
        <f t="shared" si="71"/>
        <v>2014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>
        <f t="shared" si="71"/>
        <v>2016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>
        <f t="shared" si="71"/>
        <v>2014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>
        <f t="shared" si="71"/>
        <v>2015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>
        <f t="shared" si="71"/>
        <v>2016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>
        <f t="shared" si="71"/>
        <v>2014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>
        <f t="shared" si="71"/>
        <v>2014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>
        <f t="shared" si="71"/>
        <v>2016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>
        <f t="shared" si="71"/>
        <v>2015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>
        <f t="shared" si="71"/>
        <v>2016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>
        <f t="shared" si="71"/>
        <v>2017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>
        <f t="shared" si="71"/>
        <v>2014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>
        <f t="shared" si="71"/>
        <v>2015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>
        <f t="shared" si="71"/>
        <v>2015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>
        <f t="shared" si="71"/>
        <v>2015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>
        <f t="shared" si="71"/>
        <v>2015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>
        <f t="shared" si="71"/>
        <v>2015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>
        <f t="shared" si="71"/>
        <v>2014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>
        <f t="shared" si="71"/>
        <v>2014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>
        <f t="shared" si="71"/>
        <v>2014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>
        <f t="shared" si="71"/>
        <v>2016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>
        <f t="shared" si="71"/>
        <v>2016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>
        <f t="shared" si="71"/>
        <v>2015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>
        <f t="shared" si="71"/>
        <v>2015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>
        <f t="shared" si="71"/>
        <v>2015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>
        <f t="shared" si="75"/>
        <v>2015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>
        <f t="shared" si="75"/>
        <v>2014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>
        <f t="shared" si="75"/>
        <v>2015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>
        <f t="shared" si="75"/>
        <v>2014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>
        <f t="shared" si="75"/>
        <v>2014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>
        <f t="shared" si="75"/>
        <v>2015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>
        <f t="shared" si="75"/>
        <v>2015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>
        <f t="shared" si="75"/>
        <v>2015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>
        <f t="shared" si="75"/>
        <v>2014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>
        <f t="shared" si="75"/>
        <v>2014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>
        <f t="shared" si="75"/>
        <v>2016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>
        <f t="shared" si="75"/>
        <v>2014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>
        <f t="shared" si="75"/>
        <v>2015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>
        <f t="shared" si="75"/>
        <v>2014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>
        <f t="shared" si="75"/>
        <v>2016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>
        <f t="shared" si="75"/>
        <v>2015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>
        <f t="shared" si="75"/>
        <v>2015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>
        <f t="shared" si="75"/>
        <v>2014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>
        <f t="shared" si="75"/>
        <v>2014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>
        <f t="shared" si="75"/>
        <v>2015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>
        <f t="shared" si="75"/>
        <v>2016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>
        <f t="shared" si="75"/>
        <v>2015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>
        <f t="shared" si="75"/>
        <v>2017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>
        <f t="shared" si="75"/>
        <v>2014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>
        <f t="shared" si="75"/>
        <v>2014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>
        <f t="shared" si="75"/>
        <v>2015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>
        <f t="shared" si="75"/>
        <v>2014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>
        <f t="shared" si="75"/>
        <v>2015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>
        <f t="shared" si="75"/>
        <v>2016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>
        <f t="shared" si="75"/>
        <v>2016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>
        <f t="shared" si="75"/>
        <v>2017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>
        <f t="shared" si="75"/>
        <v>2015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>
        <f t="shared" si="75"/>
        <v>2015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>
        <f t="shared" si="75"/>
        <v>2015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>
        <f t="shared" si="75"/>
        <v>2016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>
        <f t="shared" si="75"/>
        <v>2016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>
        <f t="shared" si="75"/>
        <v>2014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>
        <f t="shared" si="75"/>
        <v>2016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>
        <f t="shared" si="75"/>
        <v>2017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>
        <f t="shared" si="75"/>
        <v>2016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>
        <f t="shared" si="75"/>
        <v>2015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>
        <f t="shared" si="75"/>
        <v>2015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>
        <f t="shared" si="75"/>
        <v>2015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>
        <f t="shared" si="75"/>
        <v>2016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>
        <f t="shared" si="75"/>
        <v>2015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>
        <f t="shared" si="75"/>
        <v>2015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>
        <f t="shared" si="75"/>
        <v>2015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>
        <f t="shared" si="75"/>
        <v>2016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>
        <f t="shared" si="75"/>
        <v>2015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>
        <f t="shared" si="75"/>
        <v>2015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>
        <f t="shared" si="75"/>
        <v>2015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>
        <f t="shared" si="75"/>
        <v>2015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>
        <f t="shared" si="75"/>
        <v>2017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>
        <f t="shared" si="75"/>
        <v>2016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>
        <f t="shared" si="75"/>
        <v>2016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>
        <f t="shared" si="75"/>
        <v>2017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>
        <f t="shared" si="75"/>
        <v>2015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>
        <f t="shared" si="75"/>
        <v>2016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>
        <f t="shared" si="75"/>
        <v>2015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>
        <f t="shared" si="75"/>
        <v>2016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>
        <f t="shared" si="75"/>
        <v>2015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>
        <f t="shared" si="75"/>
        <v>2014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>
        <f t="shared" si="75"/>
        <v>2015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>
        <f t="shared" si="79"/>
        <v>2015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>
        <f t="shared" si="79"/>
        <v>2016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>
        <f t="shared" si="79"/>
        <v>2015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>
        <f t="shared" si="79"/>
        <v>2016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>
        <f t="shared" si="79"/>
        <v>2016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>
        <f t="shared" si="79"/>
        <v>2016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>
        <f t="shared" si="79"/>
        <v>2014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>
        <f t="shared" si="79"/>
        <v>2013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>
        <f t="shared" si="79"/>
        <v>2014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>
        <f t="shared" si="79"/>
        <v>2014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>
        <f t="shared" si="79"/>
        <v>2011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>
        <f t="shared" si="79"/>
        <v>2012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>
        <f t="shared" si="79"/>
        <v>2011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>
        <f t="shared" si="79"/>
        <v>2015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>
        <f t="shared" si="79"/>
        <v>2013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>
        <f t="shared" si="79"/>
        <v>2012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>
        <f t="shared" si="79"/>
        <v>2015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>
        <f t="shared" si="79"/>
        <v>2013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>
        <f t="shared" si="79"/>
        <v>2012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>
        <f t="shared" si="79"/>
        <v>2012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>
        <f t="shared" si="79"/>
        <v>2011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>
        <f t="shared" si="79"/>
        <v>2011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>
        <f t="shared" si="79"/>
        <v>2013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>
        <f t="shared" si="79"/>
        <v>2014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>
        <f t="shared" si="79"/>
        <v>2011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>
        <f t="shared" si="79"/>
        <v>2011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>
        <f t="shared" si="79"/>
        <v>2013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>
        <f t="shared" si="79"/>
        <v>2014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>
        <f t="shared" si="79"/>
        <v>2011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>
        <f t="shared" si="79"/>
        <v>2013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>
        <f t="shared" si="79"/>
        <v>2014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>
        <f t="shared" si="79"/>
        <v>2012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>
        <f t="shared" si="79"/>
        <v>2014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>
        <f t="shared" si="79"/>
        <v>2011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>
        <f t="shared" si="79"/>
        <v>2013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>
        <f t="shared" si="79"/>
        <v>2014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>
        <f t="shared" si="79"/>
        <v>2010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>
        <f t="shared" si="79"/>
        <v>2013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>
        <f t="shared" si="79"/>
        <v>2012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>
        <f t="shared" si="79"/>
        <v>2011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>
        <f t="shared" si="79"/>
        <v>2013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>
        <f t="shared" si="79"/>
        <v>2014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>
        <f t="shared" si="79"/>
        <v>2014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>
        <f t="shared" si="79"/>
        <v>2013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>
        <f t="shared" si="79"/>
        <v>2014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>
        <f t="shared" si="79"/>
        <v>2014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>
        <f t="shared" si="79"/>
        <v>2013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>
        <f t="shared" si="79"/>
        <v>2010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>
        <f t="shared" si="79"/>
        <v>2013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>
        <f t="shared" si="79"/>
        <v>2013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>
        <f t="shared" si="79"/>
        <v>2013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>
        <f t="shared" si="79"/>
        <v>2016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>
        <f t="shared" si="79"/>
        <v>2012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>
        <f t="shared" si="79"/>
        <v>2013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>
        <f t="shared" si="79"/>
        <v>2010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>
        <f t="shared" si="79"/>
        <v>2014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>
        <f t="shared" si="79"/>
        <v>2012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>
        <f t="shared" si="79"/>
        <v>2013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>
        <f t="shared" si="79"/>
        <v>2009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>
        <f t="shared" si="79"/>
        <v>2012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>
        <f t="shared" si="79"/>
        <v>2014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>
        <f t="shared" si="79"/>
        <v>2014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>
        <f t="shared" si="79"/>
        <v>2010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>
        <f t="shared" si="83"/>
        <v>2013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>
        <f t="shared" si="83"/>
        <v>2013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>
        <f t="shared" si="83"/>
        <v>2016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>
        <f t="shared" si="83"/>
        <v>2015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>
        <f t="shared" si="83"/>
        <v>2015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>
        <f t="shared" si="83"/>
        <v>2015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>
        <f t="shared" si="83"/>
        <v>2016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>
        <f t="shared" si="83"/>
        <v>2016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>
        <f t="shared" si="83"/>
        <v>2015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>
        <f t="shared" si="83"/>
        <v>2015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>
        <f t="shared" si="83"/>
        <v>2015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>
        <f t="shared" si="83"/>
        <v>2015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>
        <f t="shared" si="83"/>
        <v>2015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>
        <f t="shared" si="83"/>
        <v>2015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>
        <f t="shared" si="83"/>
        <v>2016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>
        <f t="shared" si="83"/>
        <v>2016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>
        <f t="shared" si="83"/>
        <v>2016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>
        <f t="shared" si="83"/>
        <v>2015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>
        <f t="shared" si="83"/>
        <v>2016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>
        <f t="shared" si="83"/>
        <v>2015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>
        <f t="shared" si="83"/>
        <v>2016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>
        <f t="shared" si="83"/>
        <v>2016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>
        <f t="shared" si="83"/>
        <v>2017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>
        <f t="shared" si="83"/>
        <v>2016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>
        <f t="shared" si="83"/>
        <v>2014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>
        <f t="shared" si="83"/>
        <v>2016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>
        <f t="shared" si="83"/>
        <v>2016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>
        <f t="shared" si="83"/>
        <v>2015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>
        <f t="shared" si="83"/>
        <v>2016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>
        <f t="shared" si="83"/>
        <v>2016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>
        <f t="shared" si="83"/>
        <v>2015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>
        <f t="shared" si="83"/>
        <v>2016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>
        <f t="shared" si="83"/>
        <v>2016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>
        <f t="shared" si="83"/>
        <v>2015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>
        <f t="shared" si="83"/>
        <v>2016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>
        <f t="shared" si="83"/>
        <v>2016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>
        <f t="shared" si="83"/>
        <v>2014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>
        <f t="shared" si="83"/>
        <v>2014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>
        <f t="shared" si="83"/>
        <v>2016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>
        <f t="shared" si="83"/>
        <v>2016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>
        <f t="shared" si="83"/>
        <v>2015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>
        <f t="shared" si="83"/>
        <v>2016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>
        <f t="shared" si="83"/>
        <v>2016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>
        <f t="shared" si="83"/>
        <v>2016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>
        <f t="shared" si="83"/>
        <v>2014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>
        <f t="shared" si="83"/>
        <v>2015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>
        <f t="shared" si="83"/>
        <v>2016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>
        <f t="shared" si="83"/>
        <v>2014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>
        <f t="shared" si="83"/>
        <v>2016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>
        <f t="shared" si="83"/>
        <v>2016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>
        <f t="shared" si="83"/>
        <v>2016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>
        <f t="shared" si="83"/>
        <v>2014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>
        <f t="shared" si="83"/>
        <v>2016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>
        <f t="shared" si="83"/>
        <v>2015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>
        <f t="shared" si="83"/>
        <v>2014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>
        <f t="shared" si="83"/>
        <v>2017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>
        <f t="shared" si="83"/>
        <v>2015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>
        <f t="shared" si="83"/>
        <v>2014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>
        <f t="shared" si="83"/>
        <v>2014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>
        <f t="shared" si="83"/>
        <v>2016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>
        <f t="shared" si="83"/>
        <v>2015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>
        <f t="shared" si="83"/>
        <v>2016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>
        <f t="shared" si="83"/>
        <v>2016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>
        <f t="shared" si="87"/>
        <v>2013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>
        <f t="shared" si="87"/>
        <v>2015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>
        <f t="shared" si="87"/>
        <v>2014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>
        <f t="shared" si="87"/>
        <v>2015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>
        <f t="shared" si="87"/>
        <v>2015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>
        <f t="shared" si="87"/>
        <v>2016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>
        <f t="shared" si="87"/>
        <v>2015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>
        <f t="shared" si="87"/>
        <v>2013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>
        <f t="shared" si="87"/>
        <v>2016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>
        <f t="shared" si="87"/>
        <v>2012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>
        <f t="shared" si="87"/>
        <v>2013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>
        <f t="shared" si="87"/>
        <v>2013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>
        <f t="shared" si="87"/>
        <v>2011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>
        <f t="shared" si="87"/>
        <v>2011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>
        <f t="shared" si="87"/>
        <v>2012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>
        <f t="shared" si="87"/>
        <v>2014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>
        <f t="shared" si="87"/>
        <v>2013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>
        <f t="shared" si="87"/>
        <v>2016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>
        <f t="shared" si="87"/>
        <v>2014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>
        <f t="shared" si="87"/>
        <v>2015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>
        <f t="shared" si="87"/>
        <v>2014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>
        <f t="shared" si="87"/>
        <v>2015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>
        <f t="shared" si="87"/>
        <v>2015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>
        <f t="shared" si="87"/>
        <v>2014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>
        <f t="shared" si="87"/>
        <v>2013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>
        <f t="shared" si="87"/>
        <v>2015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>
        <f t="shared" si="87"/>
        <v>2012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>
        <f t="shared" si="87"/>
        <v>2016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>
        <f t="shared" si="87"/>
        <v>2016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>
        <f t="shared" si="87"/>
        <v>2016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>
        <f t="shared" si="87"/>
        <v>2016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>
        <f t="shared" si="87"/>
        <v>2017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>
        <f t="shared" si="87"/>
        <v>2016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>
        <f t="shared" si="87"/>
        <v>2015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>
        <f t="shared" si="87"/>
        <v>2015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>
        <f t="shared" si="87"/>
        <v>2016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>
        <f t="shared" si="87"/>
        <v>2013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>
        <f t="shared" si="87"/>
        <v>2016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>
        <f t="shared" si="87"/>
        <v>2015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>
        <f t="shared" si="87"/>
        <v>2016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>
        <f t="shared" si="87"/>
        <v>2015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>
        <f t="shared" si="87"/>
        <v>2015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>
        <f t="shared" si="87"/>
        <v>2016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>
        <f t="shared" si="87"/>
        <v>2016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>
        <f t="shared" si="87"/>
        <v>2015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>
        <f t="shared" si="87"/>
        <v>2015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>
        <f t="shared" si="87"/>
        <v>2016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>
        <f t="shared" si="87"/>
        <v>2016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>
        <f t="shared" si="87"/>
        <v>2017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>
        <f t="shared" si="87"/>
        <v>2016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>
        <f t="shared" si="87"/>
        <v>2015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>
        <f t="shared" si="87"/>
        <v>2016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>
        <f t="shared" si="87"/>
        <v>2016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>
        <f t="shared" si="87"/>
        <v>2014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>
        <f t="shared" si="87"/>
        <v>2016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>
        <f t="shared" si="87"/>
        <v>2013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>
        <f t="shared" si="87"/>
        <v>2015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>
        <f t="shared" si="87"/>
        <v>2013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>
        <f t="shared" si="87"/>
        <v>2015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>
        <f t="shared" si="87"/>
        <v>2014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>
        <f t="shared" si="87"/>
        <v>2015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>
        <f t="shared" si="87"/>
        <v>2014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>
        <f t="shared" si="87"/>
        <v>2015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>
        <f t="shared" si="91"/>
        <v>2016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>
        <f t="shared" si="91"/>
        <v>2015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>
        <f t="shared" si="91"/>
        <v>2014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>
        <f t="shared" si="91"/>
        <v>2015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>
        <f t="shared" si="91"/>
        <v>2016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>
        <f t="shared" si="91"/>
        <v>2015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>
        <f t="shared" si="91"/>
        <v>2015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>
        <f t="shared" si="91"/>
        <v>2015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>
        <f t="shared" si="91"/>
        <v>2016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>
        <f t="shared" si="91"/>
        <v>2016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>
        <f t="shared" si="91"/>
        <v>2016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>
        <f t="shared" si="91"/>
        <v>2015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>
        <f t="shared" si="91"/>
        <v>2016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>
        <f t="shared" si="91"/>
        <v>2015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>
        <f t="shared" si="91"/>
        <v>2016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>
        <f t="shared" si="91"/>
        <v>2015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>
        <f t="shared" si="91"/>
        <v>2015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>
        <f t="shared" si="91"/>
        <v>2016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>
        <f t="shared" si="91"/>
        <v>2016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>
        <f t="shared" si="91"/>
        <v>2015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>
        <f t="shared" si="91"/>
        <v>2014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>
        <f t="shared" si="91"/>
        <v>2015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>
        <f t="shared" si="91"/>
        <v>2015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>
        <f t="shared" si="91"/>
        <v>2016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>
        <f t="shared" si="91"/>
        <v>2015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>
        <f t="shared" si="91"/>
        <v>2015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>
        <f t="shared" si="91"/>
        <v>2016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>
        <f t="shared" si="91"/>
        <v>2014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>
        <f t="shared" si="91"/>
        <v>2016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>
        <f t="shared" si="91"/>
        <v>2015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>
        <f t="shared" si="91"/>
        <v>2016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>
        <f t="shared" si="91"/>
        <v>2015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>
        <f t="shared" si="91"/>
        <v>2016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>
        <f t="shared" si="91"/>
        <v>2016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>
        <f t="shared" si="91"/>
        <v>2015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>
        <f t="shared" si="91"/>
        <v>2015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>
        <f t="shared" si="91"/>
        <v>2016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>
        <f t="shared" si="91"/>
        <v>2016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>
        <f t="shared" si="91"/>
        <v>2015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>
        <f t="shared" si="91"/>
        <v>2015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>
        <f t="shared" si="91"/>
        <v>2016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>
        <f t="shared" si="91"/>
        <v>2014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>
        <f t="shared" si="91"/>
        <v>2014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>
        <f t="shared" si="91"/>
        <v>2017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>
        <f t="shared" si="91"/>
        <v>2016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>
        <f t="shared" si="91"/>
        <v>2014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>
        <f t="shared" si="91"/>
        <v>2016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>
        <f t="shared" si="91"/>
        <v>2015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>
        <f t="shared" si="91"/>
        <v>2014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>
        <f t="shared" si="91"/>
        <v>2015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>
        <f t="shared" si="91"/>
        <v>2014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>
        <f t="shared" si="91"/>
        <v>2014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>
        <f t="shared" si="91"/>
        <v>2013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>
        <f t="shared" si="91"/>
        <v>2013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>
        <f t="shared" si="91"/>
        <v>2013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>
        <f t="shared" si="91"/>
        <v>2012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>
        <f t="shared" si="91"/>
        <v>2015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>
        <f t="shared" si="91"/>
        <v>2012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>
        <f t="shared" si="91"/>
        <v>2011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>
        <f t="shared" si="91"/>
        <v>2013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>
        <f t="shared" si="91"/>
        <v>2012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>
        <f t="shared" si="91"/>
        <v>2015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>
        <f t="shared" si="91"/>
        <v>2013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>
        <f t="shared" si="95"/>
        <v>2013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>
        <f t="shared" si="95"/>
        <v>2014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>
        <f t="shared" si="95"/>
        <v>2011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>
        <f t="shared" si="95"/>
        <v>2011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>
        <f t="shared" si="95"/>
        <v>2013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>
        <f t="shared" si="95"/>
        <v>2014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>
        <f t="shared" si="95"/>
        <v>2013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>
        <f t="shared" si="95"/>
        <v>2013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>
        <f t="shared" si="95"/>
        <v>2012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>
        <f t="shared" si="95"/>
        <v>2016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>
        <f t="shared" si="95"/>
        <v>2012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>
        <f t="shared" si="95"/>
        <v>2015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>
        <f t="shared" si="95"/>
        <v>2015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>
        <f t="shared" si="95"/>
        <v>2016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>
        <f t="shared" si="95"/>
        <v>2013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>
        <f t="shared" si="95"/>
        <v>2012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>
        <f t="shared" si="95"/>
        <v>2013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>
        <f t="shared" si="95"/>
        <v>2014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>
        <f t="shared" si="95"/>
        <v>2011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>
        <f t="shared" si="95"/>
        <v>2013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>
        <f t="shared" si="95"/>
        <v>2015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>
        <f t="shared" si="95"/>
        <v>2011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>
        <f t="shared" si="95"/>
        <v>2014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>
        <f t="shared" si="95"/>
        <v>2013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>
        <f t="shared" si="95"/>
        <v>2014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>
        <f t="shared" si="95"/>
        <v>2016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>
        <f t="shared" si="95"/>
        <v>2013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>
        <f t="shared" si="95"/>
        <v>2015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>
        <f t="shared" si="95"/>
        <v>2016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>
        <f t="shared" si="95"/>
        <v>2016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>
        <f t="shared" si="95"/>
        <v>2014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>
        <f t="shared" si="95"/>
        <v>2016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>
        <f t="shared" si="95"/>
        <v>2014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>
        <f t="shared" si="95"/>
        <v>2010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>
        <f t="shared" si="95"/>
        <v>2014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>
        <f t="shared" si="95"/>
        <v>2017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>
        <f t="shared" si="95"/>
        <v>2014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>
        <f t="shared" si="95"/>
        <v>2015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>
        <f t="shared" si="95"/>
        <v>2017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>
        <f t="shared" si="95"/>
        <v>2014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>
        <f t="shared" si="95"/>
        <v>2015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>
        <f t="shared" si="95"/>
        <v>2016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>
        <f t="shared" si="95"/>
        <v>2016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>
        <f t="shared" si="95"/>
        <v>2014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>
        <f t="shared" si="95"/>
        <v>2014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>
        <f t="shared" si="95"/>
        <v>2014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>
        <f t="shared" si="95"/>
        <v>2014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>
        <f t="shared" si="95"/>
        <v>2016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>
        <f t="shared" si="95"/>
        <v>2014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>
        <f t="shared" si="95"/>
        <v>2014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>
        <f t="shared" si="95"/>
        <v>2017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>
        <f t="shared" si="95"/>
        <v>2016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>
        <f t="shared" si="95"/>
        <v>2015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>
        <f t="shared" si="95"/>
        <v>2017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>
        <f t="shared" si="95"/>
        <v>2017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>
        <f t="shared" si="95"/>
        <v>2015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>
        <f t="shared" si="95"/>
        <v>2015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>
        <f t="shared" si="95"/>
        <v>2014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>
        <f t="shared" si="95"/>
        <v>2016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>
        <f t="shared" si="95"/>
        <v>2016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>
        <f t="shared" si="95"/>
        <v>2015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>
        <f t="shared" si="95"/>
        <v>2016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>
        <f t="shared" si="95"/>
        <v>2015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>
        <f t="shared" si="99"/>
        <v>2014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>
        <f t="shared" si="99"/>
        <v>2016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>
        <f t="shared" si="99"/>
        <v>2014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>
        <f t="shared" si="99"/>
        <v>2014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>
        <f t="shared" si="99"/>
        <v>2015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>
        <f t="shared" si="99"/>
        <v>2014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>
        <f t="shared" si="99"/>
        <v>2015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>
        <f t="shared" si="99"/>
        <v>2015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>
        <f t="shared" si="99"/>
        <v>2014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>
        <f t="shared" si="99"/>
        <v>2017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>
        <f t="shared" si="99"/>
        <v>2015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>
        <f t="shared" si="99"/>
        <v>2015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>
        <f t="shared" si="99"/>
        <v>2016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>
        <f t="shared" si="99"/>
        <v>2015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>
        <f t="shared" si="99"/>
        <v>2014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>
        <f t="shared" si="99"/>
        <v>2015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>
        <f t="shared" si="99"/>
        <v>2015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>
        <f t="shared" si="99"/>
        <v>2015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>
        <f t="shared" si="99"/>
        <v>2016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>
        <f t="shared" si="99"/>
        <v>2014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>
        <f t="shared" si="99"/>
        <v>2015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>
        <f t="shared" si="99"/>
        <v>2015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>
        <f t="shared" si="99"/>
        <v>2014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>
        <f t="shared" si="99"/>
        <v>2013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>
        <f t="shared" si="99"/>
        <v>2009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>
        <f t="shared" si="99"/>
        <v>2014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>
        <f t="shared" si="99"/>
        <v>2015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>
        <f t="shared" si="99"/>
        <v>2011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>
        <f t="shared" si="99"/>
        <v>2016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>
        <f t="shared" si="99"/>
        <v>2014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>
        <f t="shared" si="99"/>
        <v>2014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>
        <f t="shared" si="99"/>
        <v>2013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>
        <f t="shared" si="99"/>
        <v>2016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>
        <f t="shared" si="99"/>
        <v>2015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>
        <f t="shared" si="99"/>
        <v>2016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>
        <f t="shared" si="99"/>
        <v>2017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>
        <f t="shared" si="99"/>
        <v>2015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>
        <f t="shared" si="99"/>
        <v>2014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>
        <f t="shared" si="99"/>
        <v>2015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>
        <f t="shared" si="99"/>
        <v>2012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>
        <f t="shared" si="99"/>
        <v>2010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>
        <f t="shared" si="99"/>
        <v>2013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>
        <f t="shared" si="99"/>
        <v>2012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>
        <f t="shared" si="99"/>
        <v>2015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>
        <f t="shared" si="99"/>
        <v>2015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>
        <f t="shared" si="99"/>
        <v>2014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>
        <f t="shared" si="99"/>
        <v>2014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>
        <f t="shared" si="99"/>
        <v>2016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>
        <f t="shared" si="99"/>
        <v>2015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>
        <f t="shared" si="99"/>
        <v>2014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>
        <f t="shared" si="99"/>
        <v>2015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>
        <f t="shared" si="99"/>
        <v>2015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>
        <f t="shared" si="99"/>
        <v>2015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>
        <f t="shared" si="99"/>
        <v>2016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>
        <f t="shared" si="99"/>
        <v>2015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>
        <f t="shared" si="99"/>
        <v>2015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>
        <f t="shared" si="99"/>
        <v>2016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>
        <f t="shared" si="99"/>
        <v>2014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>
        <f t="shared" si="99"/>
        <v>2014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>
        <f t="shared" si="99"/>
        <v>2016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>
        <f t="shared" si="99"/>
        <v>2015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>
        <f t="shared" si="99"/>
        <v>2016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>
        <f t="shared" si="99"/>
        <v>2014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>
        <f t="shared" si="103"/>
        <v>2011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>
        <f t="shared" si="103"/>
        <v>2011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>
        <f t="shared" si="103"/>
        <v>2012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>
        <f t="shared" si="103"/>
        <v>2011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>
        <f t="shared" si="103"/>
        <v>2010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>
        <f t="shared" si="103"/>
        <v>2012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>
        <f t="shared" si="103"/>
        <v>2013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>
        <f t="shared" si="103"/>
        <v>2011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>
        <f t="shared" si="103"/>
        <v>2012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>
        <f t="shared" si="103"/>
        <v>2013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>
        <f t="shared" si="103"/>
        <v>2012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>
        <f t="shared" si="103"/>
        <v>2012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>
        <f t="shared" si="103"/>
        <v>2014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>
        <f t="shared" si="103"/>
        <v>2011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>
        <f t="shared" si="103"/>
        <v>2012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>
        <f t="shared" si="103"/>
        <v>2013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>
        <f t="shared" si="103"/>
        <v>2013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>
        <f t="shared" si="103"/>
        <v>2014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>
        <f t="shared" si="103"/>
        <v>2013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>
        <f t="shared" si="103"/>
        <v>2012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>
        <f t="shared" si="103"/>
        <v>2014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>
        <f t="shared" si="103"/>
        <v>2013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>
        <f t="shared" si="103"/>
        <v>2012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>
        <f t="shared" si="103"/>
        <v>2012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>
        <f t="shared" si="103"/>
        <v>2013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>
        <f t="shared" si="103"/>
        <v>2012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>
        <f t="shared" si="103"/>
        <v>2014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>
        <f t="shared" si="103"/>
        <v>2014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>
        <f t="shared" si="103"/>
        <v>2012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>
        <f t="shared" si="103"/>
        <v>2012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>
        <f t="shared" si="103"/>
        <v>2011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>
        <f t="shared" si="103"/>
        <v>2011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>
        <f t="shared" si="103"/>
        <v>2011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>
        <f t="shared" si="103"/>
        <v>2016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>
        <f t="shared" si="103"/>
        <v>2011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>
        <f t="shared" si="103"/>
        <v>2009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>
        <f t="shared" si="103"/>
        <v>2013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>
        <f t="shared" si="103"/>
        <v>2012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>
        <f t="shared" si="103"/>
        <v>2010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>
        <f t="shared" si="103"/>
        <v>2014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>
        <f t="shared" si="103"/>
        <v>2011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>
        <f t="shared" si="103"/>
        <v>2012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>
        <f t="shared" si="103"/>
        <v>2012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>
        <f t="shared" si="103"/>
        <v>2013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>
        <f t="shared" si="103"/>
        <v>2014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>
        <f t="shared" si="103"/>
        <v>2012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>
        <f t="shared" si="103"/>
        <v>2011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>
        <f t="shared" si="103"/>
        <v>2014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>
        <f t="shared" si="103"/>
        <v>2013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>
        <f t="shared" si="103"/>
        <v>2011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>
        <f t="shared" si="103"/>
        <v>2013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>
        <f t="shared" si="103"/>
        <v>2011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>
        <f t="shared" si="103"/>
        <v>2012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>
        <f t="shared" si="103"/>
        <v>2012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>
        <f t="shared" si="103"/>
        <v>2012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>
        <f t="shared" si="103"/>
        <v>2012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>
        <f t="shared" si="103"/>
        <v>2012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>
        <f t="shared" si="103"/>
        <v>2013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>
        <f t="shared" si="103"/>
        <v>2016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>
        <f t="shared" si="103"/>
        <v>2015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>
        <f t="shared" si="103"/>
        <v>2011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>
        <f t="shared" si="103"/>
        <v>2015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>
        <f t="shared" si="103"/>
        <v>2012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>
        <f t="shared" si="107"/>
        <v>2013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>
        <f t="shared" si="107"/>
        <v>2014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>
        <f t="shared" si="107"/>
        <v>2011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>
        <f t="shared" si="107"/>
        <v>2016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>
        <f t="shared" si="107"/>
        <v>2010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>
        <f t="shared" si="107"/>
        <v>2016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>
        <f t="shared" si="107"/>
        <v>2012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>
        <f t="shared" si="107"/>
        <v>2015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>
        <f t="shared" si="107"/>
        <v>2016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>
        <f t="shared" si="107"/>
        <v>2011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>
        <f t="shared" si="107"/>
        <v>2012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>
        <f t="shared" si="107"/>
        <v>2016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>
        <f t="shared" si="107"/>
        <v>2014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>
        <f t="shared" si="107"/>
        <v>2011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>
        <f t="shared" si="107"/>
        <v>2014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>
        <f t="shared" si="107"/>
        <v>2017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>
        <f t="shared" si="107"/>
        <v>2017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>
        <f t="shared" si="107"/>
        <v>2017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>
        <f t="shared" si="107"/>
        <v>2017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>
        <f t="shared" si="107"/>
        <v>2017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>
        <f t="shared" si="107"/>
        <v>2017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>
        <f t="shared" si="107"/>
        <v>2017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>
        <f t="shared" si="107"/>
        <v>2017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>
        <f t="shared" si="107"/>
        <v>2017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>
        <f t="shared" si="107"/>
        <v>2017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>
        <f t="shared" si="107"/>
        <v>2017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>
        <f t="shared" si="107"/>
        <v>2017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>
        <f t="shared" si="107"/>
        <v>2017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>
        <f t="shared" si="107"/>
        <v>2017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>
        <f t="shared" si="107"/>
        <v>2017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>
        <f t="shared" si="107"/>
        <v>2017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>
        <f t="shared" si="107"/>
        <v>2017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>
        <f t="shared" si="107"/>
        <v>2017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>
        <f t="shared" si="107"/>
        <v>2017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>
        <f t="shared" si="107"/>
        <v>2017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>
        <f t="shared" si="107"/>
        <v>2014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>
        <f t="shared" si="107"/>
        <v>2015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>
        <f t="shared" si="107"/>
        <v>2015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>
        <f t="shared" si="107"/>
        <v>2015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>
        <f t="shared" si="107"/>
        <v>2015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>
        <f t="shared" si="107"/>
        <v>2015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>
        <f t="shared" si="107"/>
        <v>2016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>
        <f t="shared" si="107"/>
        <v>2016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>
        <f t="shared" si="107"/>
        <v>2014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>
        <f t="shared" si="107"/>
        <v>2015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>
        <f t="shared" si="107"/>
        <v>2014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>
        <f t="shared" si="107"/>
        <v>2015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>
        <f t="shared" si="107"/>
        <v>2014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>
        <f t="shared" si="107"/>
        <v>2015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>
        <f t="shared" si="107"/>
        <v>2015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>
        <f t="shared" si="107"/>
        <v>2016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>
        <f t="shared" si="107"/>
        <v>2016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>
        <f t="shared" si="107"/>
        <v>2016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>
        <f t="shared" si="107"/>
        <v>2014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>
        <f t="shared" si="107"/>
        <v>2014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>
        <f t="shared" si="107"/>
        <v>2015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>
        <f t="shared" si="107"/>
        <v>2016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>
        <f t="shared" si="107"/>
        <v>2015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>
        <f t="shared" si="107"/>
        <v>2014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>
        <f t="shared" si="107"/>
        <v>2014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>
        <f t="shared" si="107"/>
        <v>2014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>
        <f t="shared" si="107"/>
        <v>2015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>
        <f t="shared" si="107"/>
        <v>2015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>
        <f t="shared" si="111"/>
        <v>2015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>
        <f t="shared" si="111"/>
        <v>2015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>
        <f t="shared" si="111"/>
        <v>2015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>
        <f t="shared" si="111"/>
        <v>2016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>
        <f t="shared" si="111"/>
        <v>2015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>
        <f t="shared" si="111"/>
        <v>2016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>
        <f t="shared" si="111"/>
        <v>2015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>
        <f t="shared" si="111"/>
        <v>2015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>
        <f t="shared" si="111"/>
        <v>2014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>
        <f t="shared" si="111"/>
        <v>2016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>
        <f t="shared" si="111"/>
        <v>2015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>
        <f t="shared" si="111"/>
        <v>2015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>
        <f t="shared" si="111"/>
        <v>2016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>
        <f t="shared" si="111"/>
        <v>2016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>
        <f t="shared" si="111"/>
        <v>2015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>
        <f t="shared" si="111"/>
        <v>2016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>
        <f t="shared" si="111"/>
        <v>2016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>
        <f t="shared" si="111"/>
        <v>2015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>
        <f t="shared" si="111"/>
        <v>2015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>
        <f t="shared" si="111"/>
        <v>2017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>
        <f t="shared" si="111"/>
        <v>2016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>
        <f t="shared" si="111"/>
        <v>2015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>
        <f t="shared" si="111"/>
        <v>2016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>
        <f t="shared" si="111"/>
        <v>2016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>
        <f t="shared" si="111"/>
        <v>2015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>
        <f t="shared" si="111"/>
        <v>2015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>
        <f t="shared" si="111"/>
        <v>2016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>
        <f t="shared" si="111"/>
        <v>2016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>
        <f t="shared" si="111"/>
        <v>2016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>
        <f t="shared" si="111"/>
        <v>2015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>
        <f t="shared" si="111"/>
        <v>2016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>
        <f t="shared" si="111"/>
        <v>2015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>
        <f t="shared" si="111"/>
        <v>2016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>
        <f t="shared" si="111"/>
        <v>2016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>
        <f t="shared" si="111"/>
        <v>2014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>
        <f t="shared" si="111"/>
        <v>2014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>
        <f t="shared" si="111"/>
        <v>2014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>
        <f t="shared" si="111"/>
        <v>2014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>
        <f t="shared" si="111"/>
        <v>2014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>
        <f t="shared" si="111"/>
        <v>2014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>
        <f t="shared" si="111"/>
        <v>2014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>
        <f t="shared" si="111"/>
        <v>2014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>
        <f t="shared" si="111"/>
        <v>2014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>
        <f t="shared" si="111"/>
        <v>2014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>
        <f t="shared" si="111"/>
        <v>2014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>
        <f t="shared" si="111"/>
        <v>2014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>
        <f t="shared" si="111"/>
        <v>2014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>
        <f t="shared" si="111"/>
        <v>2015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>
        <f t="shared" si="111"/>
        <v>2015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>
        <f t="shared" si="111"/>
        <v>2016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>
        <f t="shared" si="111"/>
        <v>2016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>
        <f t="shared" si="111"/>
        <v>2016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>
        <f t="shared" si="111"/>
        <v>2016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>
        <f t="shared" si="111"/>
        <v>2015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>
        <f t="shared" si="111"/>
        <v>2014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>
        <f t="shared" si="111"/>
        <v>2014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>
        <f t="shared" si="111"/>
        <v>2014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>
        <f t="shared" si="111"/>
        <v>2015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>
        <f t="shared" si="111"/>
        <v>2014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>
        <f t="shared" si="111"/>
        <v>2014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>
        <f t="shared" si="111"/>
        <v>2015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>
        <f t="shared" si="111"/>
        <v>2014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>
        <f t="shared" si="111"/>
        <v>2015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>
        <f t="shared" si="115"/>
        <v>2015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>
        <f t="shared" si="115"/>
        <v>2016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>
        <f t="shared" si="115"/>
        <v>2016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>
        <f t="shared" si="115"/>
        <v>2016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>
        <f t="shared" si="115"/>
        <v>2015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>
        <f t="shared" si="115"/>
        <v>2014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>
        <f t="shared" si="115"/>
        <v>2016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>
        <f t="shared" si="115"/>
        <v>2015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>
        <f t="shared" si="115"/>
        <v>2015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>
        <f t="shared" si="115"/>
        <v>2015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>
        <f t="shared" si="115"/>
        <v>2015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>
        <f t="shared" si="115"/>
        <v>2015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>
        <f t="shared" si="115"/>
        <v>2014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>
        <f t="shared" si="115"/>
        <v>2014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>
        <f t="shared" si="115"/>
        <v>2017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>
        <f t="shared" si="115"/>
        <v>2015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>
        <f t="shared" si="115"/>
        <v>2014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>
        <f t="shared" si="115"/>
        <v>2014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>
        <f t="shared" si="115"/>
        <v>2016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>
        <f t="shared" si="115"/>
        <v>2014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>
        <f t="shared" si="115"/>
        <v>2015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>
        <f t="shared" si="115"/>
        <v>2015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>
        <f t="shared" si="115"/>
        <v>2016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>
        <f t="shared" si="115"/>
        <v>2016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>
        <f t="shared" si="115"/>
        <v>2015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>
        <f t="shared" si="115"/>
        <v>2014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>
        <f t="shared" si="115"/>
        <v>2015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>
        <f t="shared" si="115"/>
        <v>2012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>
        <f t="shared" si="115"/>
        <v>2013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>
        <f t="shared" si="115"/>
        <v>2012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>
        <f t="shared" si="115"/>
        <v>2013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>
        <f t="shared" si="115"/>
        <v>2013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>
        <f t="shared" si="115"/>
        <v>2014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>
        <f t="shared" si="115"/>
        <v>2011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>
        <f t="shared" si="115"/>
        <v>2014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>
        <f t="shared" si="115"/>
        <v>2010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>
        <f t="shared" si="115"/>
        <v>2014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>
        <f t="shared" si="115"/>
        <v>2012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>
        <f t="shared" si="115"/>
        <v>2011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>
        <f t="shared" si="115"/>
        <v>2013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>
        <f t="shared" si="115"/>
        <v>2014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>
        <f t="shared" si="115"/>
        <v>2016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>
        <f t="shared" si="115"/>
        <v>2013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>
        <f t="shared" si="115"/>
        <v>2012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>
        <f t="shared" si="115"/>
        <v>2011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>
        <f t="shared" si="115"/>
        <v>2016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>
        <f t="shared" si="115"/>
        <v>2013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>
        <f t="shared" si="115"/>
        <v>2014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>
        <f t="shared" si="115"/>
        <v>2015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>
        <f t="shared" si="115"/>
        <v>2011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>
        <f t="shared" si="115"/>
        <v>2011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>
        <f t="shared" si="115"/>
        <v>2016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>
        <f t="shared" si="115"/>
        <v>2012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>
        <f t="shared" si="115"/>
        <v>2015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>
        <f t="shared" si="115"/>
        <v>2011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>
        <f t="shared" si="115"/>
        <v>2012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>
        <f t="shared" si="115"/>
        <v>2014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>
        <f t="shared" si="115"/>
        <v>2014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>
        <f t="shared" si="115"/>
        <v>2015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>
        <f t="shared" si="115"/>
        <v>2012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>
        <f t="shared" si="115"/>
        <v>2013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>
        <f t="shared" si="115"/>
        <v>2013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>
        <f t="shared" si="115"/>
        <v>2014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>
        <f t="shared" si="119"/>
        <v>2011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>
        <f t="shared" si="119"/>
        <v>2011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>
        <f t="shared" si="119"/>
        <v>2014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>
        <f t="shared" si="119"/>
        <v>2014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>
        <f t="shared" si="119"/>
        <v>2017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>
        <f t="shared" si="119"/>
        <v>2014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>
        <f t="shared" si="119"/>
        <v>2014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>
        <f t="shared" si="119"/>
        <v>2016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>
        <f t="shared" si="119"/>
        <v>2017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>
        <f t="shared" si="119"/>
        <v>2016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>
        <f t="shared" si="119"/>
        <v>2015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>
        <f t="shared" si="119"/>
        <v>2016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>
        <f t="shared" si="119"/>
        <v>2016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>
        <f t="shared" si="119"/>
        <v>2014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>
        <f t="shared" si="119"/>
        <v>2015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>
        <f t="shared" si="119"/>
        <v>2015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>
        <f t="shared" si="119"/>
        <v>2016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>
        <f t="shared" si="119"/>
        <v>2016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>
        <f t="shared" si="119"/>
        <v>2014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>
        <f t="shared" si="119"/>
        <v>2015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>
        <f t="shared" si="119"/>
        <v>2014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>
        <f t="shared" si="119"/>
        <v>2016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>
        <f t="shared" si="119"/>
        <v>2016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>
        <f t="shared" si="119"/>
        <v>2015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>
        <f t="shared" si="119"/>
        <v>2012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>
        <f t="shared" si="119"/>
        <v>2012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>
        <f t="shared" si="119"/>
        <v>2012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>
        <f t="shared" si="119"/>
        <v>2012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>
        <f t="shared" si="119"/>
        <v>2014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>
        <f t="shared" si="119"/>
        <v>2015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>
        <f t="shared" si="119"/>
        <v>2010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>
        <f t="shared" si="119"/>
        <v>2013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>
        <f t="shared" si="119"/>
        <v>2012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>
        <f t="shared" si="119"/>
        <v>2010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>
        <f t="shared" si="119"/>
        <v>2011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>
        <f t="shared" si="119"/>
        <v>2011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>
        <f t="shared" si="119"/>
        <v>2012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>
        <f t="shared" si="119"/>
        <v>2015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>
        <f t="shared" si="119"/>
        <v>2012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>
        <f t="shared" si="119"/>
        <v>2014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>
        <f t="shared" si="119"/>
        <v>2015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>
        <f t="shared" si="119"/>
        <v>2015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>
        <f t="shared" si="119"/>
        <v>2012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>
        <f t="shared" si="119"/>
        <v>2015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>
        <f t="shared" si="119"/>
        <v>2015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>
        <f t="shared" si="119"/>
        <v>2016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>
        <f t="shared" si="119"/>
        <v>2015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>
        <f t="shared" si="119"/>
        <v>2014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>
        <f t="shared" si="119"/>
        <v>2016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>
        <f t="shared" si="119"/>
        <v>2014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>
        <f t="shared" si="119"/>
        <v>2016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>
        <f t="shared" si="119"/>
        <v>2014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>
        <f t="shared" si="119"/>
        <v>2015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>
        <f t="shared" si="119"/>
        <v>2014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>
        <f t="shared" si="119"/>
        <v>2015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>
        <f t="shared" si="119"/>
        <v>2014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>
        <f t="shared" si="119"/>
        <v>2014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>
        <f t="shared" si="119"/>
        <v>2014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>
        <f t="shared" si="119"/>
        <v>2016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>
        <f t="shared" si="119"/>
        <v>2017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>
        <f t="shared" si="119"/>
        <v>2014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>
        <f t="shared" si="119"/>
        <v>2015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>
        <f t="shared" si="119"/>
        <v>2015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>
        <f t="shared" si="123"/>
        <v>2013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>
        <f t="shared" si="123"/>
        <v>2011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>
        <f t="shared" si="123"/>
        <v>2013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>
        <f t="shared" si="123"/>
        <v>2013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>
        <f t="shared" si="123"/>
        <v>2010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>
        <f t="shared" si="123"/>
        <v>2012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>
        <f t="shared" si="123"/>
        <v>2013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>
        <f t="shared" si="123"/>
        <v>2011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>
        <f t="shared" si="123"/>
        <v>2013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>
        <f t="shared" si="123"/>
        <v>2012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>
        <f t="shared" si="123"/>
        <v>2012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>
        <f t="shared" si="123"/>
        <v>2014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>
        <f t="shared" si="123"/>
        <v>2011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>
        <f t="shared" si="123"/>
        <v>2014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>
        <f t="shared" si="123"/>
        <v>2011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>
        <f t="shared" si="123"/>
        <v>2012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>
        <f t="shared" si="123"/>
        <v>2013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>
        <f t="shared" si="123"/>
        <v>2013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>
        <f t="shared" si="123"/>
        <v>2011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>
        <f t="shared" si="123"/>
        <v>2014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>
        <f t="shared" si="123"/>
        <v>2011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>
        <f t="shared" si="123"/>
        <v>2016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>
        <f t="shared" si="123"/>
        <v>2014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>
        <f t="shared" si="123"/>
        <v>2015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>
        <f t="shared" si="123"/>
        <v>2014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>
        <f t="shared" si="123"/>
        <v>2009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>
        <f t="shared" si="123"/>
        <v>2016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>
        <f t="shared" si="123"/>
        <v>2014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>
        <f t="shared" si="123"/>
        <v>2011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>
        <f t="shared" si="123"/>
        <v>2016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>
        <f t="shared" si="123"/>
        <v>2013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>
        <f t="shared" si="123"/>
        <v>2012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>
        <f t="shared" si="123"/>
        <v>2016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>
        <f t="shared" si="123"/>
        <v>2012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>
        <f t="shared" si="123"/>
        <v>2015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>
        <f t="shared" si="123"/>
        <v>2012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>
        <f t="shared" si="123"/>
        <v>2013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>
        <f t="shared" si="123"/>
        <v>2014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>
        <f t="shared" si="123"/>
        <v>2014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>
        <f t="shared" si="123"/>
        <v>2012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>
        <f t="shared" si="123"/>
        <v>2014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>
        <f t="shared" si="123"/>
        <v>2014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>
        <f t="shared" si="123"/>
        <v>2016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>
        <f t="shared" si="123"/>
        <v>2011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>
        <f t="shared" si="123"/>
        <v>2014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>
        <f t="shared" si="123"/>
        <v>2014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>
        <f t="shared" si="123"/>
        <v>2016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>
        <f t="shared" si="123"/>
        <v>2016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>
        <f t="shared" si="123"/>
        <v>2013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>
        <f t="shared" si="123"/>
        <v>2013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>
        <f t="shared" si="123"/>
        <v>2012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>
        <f t="shared" si="123"/>
        <v>2016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>
        <f t="shared" si="123"/>
        <v>2013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>
        <f t="shared" si="123"/>
        <v>2013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>
        <f t="shared" si="123"/>
        <v>2013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>
        <f t="shared" si="123"/>
        <v>2015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>
        <f t="shared" si="123"/>
        <v>2012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>
        <f t="shared" si="123"/>
        <v>2015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>
        <f t="shared" si="123"/>
        <v>2016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>
        <f t="shared" si="123"/>
        <v>2014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>
        <f t="shared" si="123"/>
        <v>2016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>
        <f t="shared" si="123"/>
        <v>2016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>
        <f t="shared" si="123"/>
        <v>2014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>
        <f t="shared" si="127"/>
        <v>2016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>
        <f t="shared" si="127"/>
        <v>2015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>
        <f t="shared" si="127"/>
        <v>2015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>
        <f t="shared" si="127"/>
        <v>2016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>
        <f t="shared" si="127"/>
        <v>2016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>
        <f t="shared" si="127"/>
        <v>2015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>
        <f t="shared" si="127"/>
        <v>2015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>
        <f t="shared" si="127"/>
        <v>2015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>
        <f t="shared" si="127"/>
        <v>2016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>
        <f t="shared" si="127"/>
        <v>2015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>
        <f t="shared" si="127"/>
        <v>2014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>
        <f t="shared" si="127"/>
        <v>2014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>
        <f t="shared" si="127"/>
        <v>2014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>
        <f t="shared" si="127"/>
        <v>2014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>
        <f t="shared" si="127"/>
        <v>2015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>
        <f t="shared" si="127"/>
        <v>2015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>
        <f t="shared" si="127"/>
        <v>2016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>
        <f t="shared" si="127"/>
        <v>2010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>
        <f t="shared" si="127"/>
        <v>2014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>
        <f t="shared" si="127"/>
        <v>2013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>
        <f t="shared" si="127"/>
        <v>2014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>
        <f t="shared" si="127"/>
        <v>2010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>
        <f t="shared" si="127"/>
        <v>2011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>
        <f t="shared" si="127"/>
        <v>2016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>
        <f t="shared" si="127"/>
        <v>2016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>
        <f t="shared" si="127"/>
        <v>2015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>
        <f t="shared" si="127"/>
        <v>2015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>
        <f t="shared" si="127"/>
        <v>2016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>
        <f t="shared" si="127"/>
        <v>2013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>
        <f t="shared" si="127"/>
        <v>2011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>
        <f t="shared" si="127"/>
        <v>2013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>
        <f t="shared" si="127"/>
        <v>2012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>
        <f t="shared" si="127"/>
        <v>2015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>
        <f t="shared" si="127"/>
        <v>2016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>
        <f t="shared" si="127"/>
        <v>2014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>
        <f t="shared" si="127"/>
        <v>2014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>
        <f t="shared" si="127"/>
        <v>2016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>
        <f t="shared" si="127"/>
        <v>2015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>
        <f t="shared" si="127"/>
        <v>2012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>
        <f t="shared" si="127"/>
        <v>2015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>
        <f t="shared" si="127"/>
        <v>2014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>
        <f t="shared" si="127"/>
        <v>2015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>
        <f t="shared" si="127"/>
        <v>2010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>
        <f t="shared" si="127"/>
        <v>2014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>
        <f t="shared" si="127"/>
        <v>2012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>
        <f t="shared" si="127"/>
        <v>2014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>
        <f t="shared" si="127"/>
        <v>2016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>
        <f t="shared" si="127"/>
        <v>2014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>
        <f t="shared" si="127"/>
        <v>2015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>
        <f t="shared" si="127"/>
        <v>2015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>
        <f t="shared" si="127"/>
        <v>2014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>
        <f t="shared" si="127"/>
        <v>2013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>
        <f t="shared" si="127"/>
        <v>2013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>
        <f t="shared" si="127"/>
        <v>2016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>
        <f t="shared" si="127"/>
        <v>2013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>
        <f t="shared" si="127"/>
        <v>2016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>
        <f t="shared" si="127"/>
        <v>2015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>
        <f t="shared" si="127"/>
        <v>2016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>
        <f t="shared" si="127"/>
        <v>2015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>
        <f t="shared" si="127"/>
        <v>2012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>
        <f t="shared" si="127"/>
        <v>2013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>
        <f t="shared" si="127"/>
        <v>2015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>
        <f t="shared" si="127"/>
        <v>2013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>
        <f t="shared" si="131"/>
        <v>2015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>
        <f t="shared" si="131"/>
        <v>2013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>
        <f t="shared" si="131"/>
        <v>2016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>
        <f t="shared" si="131"/>
        <v>2015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>
        <f t="shared" si="131"/>
        <v>2014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>
        <f t="shared" si="131"/>
        <v>2014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>
        <f t="shared" si="131"/>
        <v>2013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>
        <f t="shared" si="131"/>
        <v>2016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>
        <f t="shared" si="131"/>
        <v>2015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>
        <f t="shared" si="131"/>
        <v>2015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>
        <f t="shared" si="131"/>
        <v>2014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>
        <f t="shared" si="131"/>
        <v>2016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>
        <f t="shared" si="131"/>
        <v>2016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>
        <f t="shared" si="131"/>
        <v>2016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>
        <f t="shared" si="131"/>
        <v>2013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>
        <f t="shared" si="131"/>
        <v>2013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>
        <f t="shared" si="131"/>
        <v>2014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>
        <f t="shared" si="131"/>
        <v>2015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>
        <f t="shared" si="131"/>
        <v>2016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>
        <f t="shared" si="131"/>
        <v>2015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>
        <f t="shared" si="131"/>
        <v>2016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>
        <f t="shared" si="131"/>
        <v>2016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>
        <f t="shared" si="131"/>
        <v>2016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>
        <f t="shared" si="131"/>
        <v>2015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>
        <f t="shared" si="131"/>
        <v>2016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>
        <f t="shared" si="131"/>
        <v>2013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>
        <f t="shared" si="131"/>
        <v>2014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>
        <f t="shared" si="131"/>
        <v>2015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>
        <f t="shared" si="131"/>
        <v>2016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>
        <f t="shared" si="131"/>
        <v>2015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>
        <f t="shared" si="131"/>
        <v>2015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>
        <f t="shared" si="131"/>
        <v>2012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>
        <f t="shared" si="131"/>
        <v>2011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>
        <f t="shared" si="131"/>
        <v>2012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>
        <f t="shared" si="131"/>
        <v>2014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>
        <f t="shared" si="131"/>
        <v>2012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>
        <f t="shared" si="131"/>
        <v>2011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>
        <f t="shared" si="131"/>
        <v>2011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>
        <f t="shared" si="131"/>
        <v>2010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>
        <f t="shared" si="131"/>
        <v>2013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>
        <f t="shared" si="131"/>
        <v>2013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>
        <f t="shared" si="131"/>
        <v>2011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>
        <f t="shared" si="131"/>
        <v>2011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>
        <f t="shared" si="131"/>
        <v>2012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>
        <f t="shared" si="131"/>
        <v>2012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>
        <f t="shared" si="131"/>
        <v>2011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>
        <f t="shared" si="131"/>
        <v>2012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>
        <f t="shared" si="131"/>
        <v>2011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>
        <f t="shared" si="131"/>
        <v>2012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>
        <f t="shared" si="131"/>
        <v>2015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>
        <f t="shared" si="131"/>
        <v>2012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>
        <f t="shared" si="131"/>
        <v>2011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>
        <f t="shared" si="131"/>
        <v>2011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>
        <f t="shared" si="131"/>
        <v>2012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>
        <f t="shared" si="131"/>
        <v>2013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>
        <f t="shared" si="131"/>
        <v>2014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>
        <f t="shared" si="131"/>
        <v>2012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>
        <f t="shared" si="131"/>
        <v>2014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>
        <f t="shared" si="131"/>
        <v>2012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>
        <f t="shared" si="131"/>
        <v>2015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>
        <f t="shared" si="131"/>
        <v>2014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>
        <f t="shared" si="131"/>
        <v>2011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>
        <f t="shared" si="131"/>
        <v>2013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>
        <f t="shared" si="135"/>
        <v>2010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>
        <f t="shared" si="135"/>
        <v>2011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>
        <f t="shared" si="135"/>
        <v>2012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>
        <f t="shared" si="135"/>
        <v>2015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>
        <f t="shared" si="135"/>
        <v>2011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>
        <f t="shared" si="135"/>
        <v>2012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>
        <f t="shared" si="135"/>
        <v>2013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>
        <f t="shared" si="135"/>
        <v>2016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>
        <f t="shared" si="135"/>
        <v>2016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>
        <f t="shared" si="135"/>
        <v>2010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>
        <f t="shared" si="135"/>
        <v>2010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>
        <f t="shared" si="135"/>
        <v>2015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>
        <f t="shared" si="135"/>
        <v>2014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>
        <f t="shared" si="135"/>
        <v>2015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>
        <f t="shared" si="135"/>
        <v>2014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>
        <f t="shared" si="135"/>
        <v>2016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>
        <f t="shared" si="135"/>
        <v>2014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>
        <f t="shared" si="135"/>
        <v>2015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>
        <f t="shared" si="135"/>
        <v>2014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>
        <f t="shared" si="135"/>
        <v>2011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>
        <f t="shared" si="135"/>
        <v>2013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>
        <f t="shared" si="135"/>
        <v>2012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>
        <f t="shared" si="135"/>
        <v>2013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>
        <f t="shared" si="135"/>
        <v>2014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>
        <f t="shared" si="135"/>
        <v>2013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>
        <f t="shared" si="135"/>
        <v>2016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>
        <f t="shared" si="135"/>
        <v>2012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>
        <f t="shared" si="135"/>
        <v>2014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>
        <f t="shared" si="135"/>
        <v>2015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>
        <f t="shared" si="135"/>
        <v>2010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>
        <f t="shared" si="135"/>
        <v>2013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>
        <f t="shared" si="135"/>
        <v>2013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>
        <f t="shared" si="135"/>
        <v>2016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>
        <f t="shared" si="135"/>
        <v>2014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>
        <f t="shared" si="135"/>
        <v>2015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>
        <f t="shared" si="135"/>
        <v>2010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>
        <f t="shared" si="135"/>
        <v>2016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>
        <f t="shared" si="135"/>
        <v>2016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>
        <f t="shared" si="135"/>
        <v>2014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>
        <f t="shared" si="135"/>
        <v>2014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>
        <f t="shared" si="135"/>
        <v>2014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>
        <f t="shared" si="135"/>
        <v>2016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>
        <f t="shared" si="135"/>
        <v>2013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>
        <f t="shared" si="135"/>
        <v>2016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>
        <f t="shared" si="135"/>
        <v>2012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>
        <f t="shared" si="135"/>
        <v>2011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>
        <f t="shared" si="135"/>
        <v>2012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>
        <f t="shared" si="135"/>
        <v>2015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>
        <f t="shared" si="135"/>
        <v>2014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>
        <f t="shared" si="135"/>
        <v>2015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>
        <f t="shared" si="135"/>
        <v>2016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>
        <f t="shared" si="135"/>
        <v>2016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>
        <f t="shared" si="135"/>
        <v>2014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>
        <f t="shared" si="135"/>
        <v>2012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>
        <f t="shared" si="135"/>
        <v>2017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>
        <f t="shared" si="135"/>
        <v>2017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>
        <f t="shared" si="135"/>
        <v>2015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>
        <f t="shared" si="135"/>
        <v>2015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>
        <f t="shared" si="135"/>
        <v>2015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>
        <f t="shared" si="135"/>
        <v>2013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>
        <f t="shared" si="135"/>
        <v>2016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>
        <f t="shared" si="135"/>
        <v>2016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>
        <f t="shared" si="135"/>
        <v>2015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>
        <f t="shared" si="139"/>
        <v>2016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>
        <f t="shared" si="139"/>
        <v>2015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>
        <f t="shared" si="139"/>
        <v>2015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>
        <f t="shared" si="139"/>
        <v>2017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>
        <f t="shared" si="139"/>
        <v>2014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>
        <f t="shared" si="139"/>
        <v>2017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>
        <f t="shared" si="139"/>
        <v>2016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>
        <f t="shared" si="139"/>
        <v>2013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>
        <f t="shared" si="139"/>
        <v>2016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>
        <f t="shared" si="139"/>
        <v>2015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>
        <f t="shared" si="139"/>
        <v>2016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>
        <f t="shared" si="139"/>
        <v>2016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>
        <f t="shared" si="139"/>
        <v>2016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>
        <f t="shared" si="139"/>
        <v>2017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>
        <f t="shared" si="139"/>
        <v>2016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>
        <f t="shared" si="139"/>
        <v>2016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>
        <f t="shared" si="139"/>
        <v>2016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>
        <f t="shared" si="139"/>
        <v>2015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>
        <f t="shared" si="139"/>
        <v>2016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>
        <f t="shared" si="139"/>
        <v>2015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>
        <f t="shared" si="139"/>
        <v>2015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>
        <f t="shared" si="139"/>
        <v>2015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>
        <f t="shared" si="139"/>
        <v>2015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>
        <f t="shared" si="139"/>
        <v>2013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>
        <f t="shared" si="139"/>
        <v>2012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>
        <f t="shared" si="139"/>
        <v>2015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>
        <f t="shared" si="139"/>
        <v>2013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>
        <f t="shared" si="139"/>
        <v>2012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>
        <f t="shared" si="139"/>
        <v>2012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>
        <f t="shared" si="139"/>
        <v>2013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>
        <f t="shared" si="139"/>
        <v>2012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>
        <f t="shared" si="139"/>
        <v>2014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>
        <f t="shared" si="139"/>
        <v>2012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>
        <f t="shared" si="139"/>
        <v>2014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>
        <f t="shared" si="139"/>
        <v>2013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>
        <f t="shared" si="139"/>
        <v>2015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>
        <f t="shared" si="139"/>
        <v>2014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>
        <f t="shared" si="139"/>
        <v>2012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>
        <f t="shared" si="139"/>
        <v>2015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>
        <f t="shared" si="139"/>
        <v>2015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>
        <f t="shared" si="139"/>
        <v>2012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>
        <f t="shared" si="139"/>
        <v>2015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>
        <f t="shared" si="139"/>
        <v>2013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>
        <f t="shared" si="139"/>
        <v>2016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>
        <f t="shared" si="139"/>
        <v>2011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>
        <f t="shared" si="139"/>
        <v>2015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>
        <f t="shared" si="139"/>
        <v>2016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>
        <f t="shared" si="139"/>
        <v>2014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>
        <f t="shared" si="139"/>
        <v>2016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>
        <f t="shared" si="139"/>
        <v>2013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>
        <f t="shared" si="139"/>
        <v>2015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>
        <f t="shared" si="139"/>
        <v>2013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>
        <f t="shared" si="139"/>
        <v>2014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>
        <f t="shared" si="139"/>
        <v>2013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>
        <f t="shared" si="139"/>
        <v>2014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>
        <f t="shared" si="139"/>
        <v>2015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>
        <f t="shared" si="139"/>
        <v>2016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>
        <f t="shared" si="139"/>
        <v>2015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>
        <f t="shared" si="139"/>
        <v>2016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>
        <f t="shared" si="139"/>
        <v>2014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>
        <f t="shared" si="139"/>
        <v>2017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>
        <f t="shared" si="139"/>
        <v>2013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>
        <f t="shared" si="139"/>
        <v>2016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>
        <f t="shared" si="143"/>
        <v>2013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>
        <f t="shared" si="143"/>
        <v>2017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>
        <f t="shared" si="143"/>
        <v>2016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>
        <f t="shared" si="143"/>
        <v>2014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>
        <f t="shared" si="143"/>
        <v>2015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>
        <f t="shared" si="143"/>
        <v>2015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>
        <f t="shared" si="143"/>
        <v>2016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>
        <f t="shared" si="143"/>
        <v>2013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>
        <f t="shared" si="143"/>
        <v>2016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>
        <f t="shared" si="143"/>
        <v>2014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>
        <f t="shared" si="143"/>
        <v>2016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>
        <f t="shared" si="143"/>
        <v>2015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>
        <f t="shared" si="143"/>
        <v>2017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>
        <f t="shared" si="143"/>
        <v>2016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>
        <f t="shared" si="143"/>
        <v>2016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>
        <f t="shared" si="143"/>
        <v>2016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>
        <f t="shared" si="143"/>
        <v>2015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>
        <f t="shared" si="143"/>
        <v>2016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>
        <f t="shared" si="143"/>
        <v>2014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>
        <f t="shared" si="143"/>
        <v>2017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>
        <f t="shared" si="143"/>
        <v>2014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>
        <f t="shared" si="143"/>
        <v>2015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>
        <f t="shared" si="143"/>
        <v>2016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>
        <f t="shared" si="143"/>
        <v>2016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>
        <f t="shared" si="143"/>
        <v>2016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>
        <f t="shared" si="143"/>
        <v>2014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>
        <f t="shared" si="143"/>
        <v>2017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>
        <f t="shared" si="143"/>
        <v>2017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>
        <f t="shared" si="143"/>
        <v>2016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>
        <f t="shared" si="143"/>
        <v>2016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>
        <f t="shared" si="143"/>
        <v>2015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>
        <f t="shared" si="143"/>
        <v>2017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>
        <f t="shared" si="143"/>
        <v>2014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>
        <f t="shared" si="143"/>
        <v>2014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>
        <f t="shared" si="143"/>
        <v>2013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>
        <f t="shared" si="143"/>
        <v>2012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>
        <f t="shared" si="143"/>
        <v>2015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>
        <f t="shared" si="143"/>
        <v>2015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>
        <f t="shared" si="143"/>
        <v>2015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>
        <f t="shared" si="143"/>
        <v>2011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>
        <f t="shared" si="143"/>
        <v>2015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>
        <f t="shared" si="143"/>
        <v>2012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>
        <f t="shared" si="143"/>
        <v>2011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>
        <f t="shared" si="143"/>
        <v>2012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>
        <f t="shared" si="143"/>
        <v>2013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>
        <f t="shared" si="143"/>
        <v>2014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>
        <f t="shared" si="143"/>
        <v>2012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>
        <f t="shared" si="143"/>
        <v>2013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>
        <f t="shared" si="143"/>
        <v>2009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>
        <f t="shared" si="143"/>
        <v>2012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>
        <f t="shared" si="143"/>
        <v>2012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>
        <f t="shared" si="143"/>
        <v>2012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>
        <f t="shared" si="143"/>
        <v>2012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>
        <f t="shared" si="143"/>
        <v>2012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>
        <f t="shared" si="143"/>
        <v>2012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>
        <f t="shared" si="143"/>
        <v>2012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>
        <f t="shared" si="143"/>
        <v>2014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>
        <f t="shared" si="143"/>
        <v>2011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>
        <f t="shared" si="143"/>
        <v>2012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>
        <f t="shared" si="143"/>
        <v>2013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>
        <f t="shared" si="143"/>
        <v>2013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>
        <f t="shared" si="143"/>
        <v>2011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>
        <f t="shared" si="143"/>
        <v>2010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>
        <f t="shared" si="147"/>
        <v>2012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>
        <f t="shared" si="147"/>
        <v>2012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>
        <f t="shared" si="147"/>
        <v>2014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>
        <f t="shared" si="147"/>
        <v>2013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>
        <f t="shared" si="147"/>
        <v>2013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>
        <f t="shared" si="147"/>
        <v>2014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>
        <f t="shared" si="147"/>
        <v>2014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>
        <f t="shared" si="147"/>
        <v>2012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>
        <f t="shared" si="147"/>
        <v>2012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>
        <f t="shared" si="147"/>
        <v>2012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>
        <f t="shared" si="147"/>
        <v>2009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>
        <f t="shared" si="147"/>
        <v>2010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>
        <f t="shared" si="147"/>
        <v>2009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>
        <f t="shared" si="147"/>
        <v>2013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>
        <f t="shared" si="147"/>
        <v>2014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>
        <f t="shared" si="147"/>
        <v>2017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>
        <f t="shared" si="147"/>
        <v>2017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>
        <f t="shared" si="147"/>
        <v>2017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>
        <f t="shared" si="147"/>
        <v>2017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>
        <f t="shared" si="147"/>
        <v>2017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>
        <f t="shared" si="147"/>
        <v>2017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>
        <f t="shared" si="147"/>
        <v>2014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>
        <f t="shared" si="147"/>
        <v>2015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>
        <f t="shared" si="147"/>
        <v>2014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>
        <f t="shared" si="147"/>
        <v>2015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>
        <f t="shared" si="147"/>
        <v>2014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>
        <f t="shared" si="147"/>
        <v>2015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>
        <f t="shared" si="147"/>
        <v>2014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>
        <f t="shared" si="147"/>
        <v>2014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>
        <f t="shared" si="147"/>
        <v>2014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>
        <f t="shared" si="147"/>
        <v>2014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>
        <f t="shared" si="147"/>
        <v>2014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>
        <f t="shared" si="147"/>
        <v>2014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>
        <f t="shared" si="147"/>
        <v>2016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>
        <f t="shared" si="147"/>
        <v>2016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>
        <f t="shared" si="147"/>
        <v>2015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>
        <f t="shared" si="147"/>
        <v>2014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>
        <f t="shared" si="147"/>
        <v>2015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>
        <f t="shared" si="147"/>
        <v>2016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>
        <f t="shared" si="147"/>
        <v>2015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>
        <f t="shared" si="147"/>
        <v>2016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>
        <f t="shared" si="147"/>
        <v>2016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>
        <f t="shared" si="147"/>
        <v>2015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>
        <f t="shared" si="147"/>
        <v>2015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>
        <f t="shared" si="147"/>
        <v>2016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>
        <f t="shared" si="147"/>
        <v>2015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>
        <f t="shared" si="147"/>
        <v>2015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>
        <f t="shared" si="147"/>
        <v>2015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>
        <f t="shared" si="147"/>
        <v>2014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>
        <f t="shared" si="147"/>
        <v>2015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>
        <f t="shared" si="147"/>
        <v>2015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>
        <f t="shared" si="147"/>
        <v>2015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>
        <f t="shared" si="147"/>
        <v>2014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>
        <f t="shared" si="147"/>
        <v>2015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>
        <f t="shared" si="147"/>
        <v>2016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>
        <f t="shared" si="147"/>
        <v>2016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>
        <f t="shared" si="147"/>
        <v>2014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>
        <f t="shared" si="147"/>
        <v>2015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>
        <f t="shared" si="147"/>
        <v>2015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>
        <f t="shared" si="147"/>
        <v>2015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>
        <f t="shared" si="147"/>
        <v>2015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>
        <f t="shared" si="147"/>
        <v>2016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>
        <f t="shared" si="147"/>
        <v>2015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>
        <f t="shared" si="151"/>
        <v>2014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>
        <f t="shared" si="151"/>
        <v>2015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>
        <f t="shared" si="151"/>
        <v>2015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>
        <f t="shared" si="151"/>
        <v>2015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>
        <f t="shared" si="151"/>
        <v>2015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>
        <f t="shared" si="151"/>
        <v>2016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>
        <f t="shared" si="151"/>
        <v>2015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>
        <f t="shared" si="151"/>
        <v>2016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>
        <f t="shared" si="151"/>
        <v>2015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>
        <f t="shared" si="151"/>
        <v>2015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>
        <f t="shared" si="151"/>
        <v>2015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>
        <f t="shared" si="151"/>
        <v>2015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>
        <f t="shared" si="151"/>
        <v>2015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>
        <f t="shared" si="151"/>
        <v>2015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>
        <f t="shared" si="151"/>
        <v>2014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>
        <f t="shared" si="151"/>
        <v>2015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>
        <f t="shared" si="151"/>
        <v>2014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>
        <f t="shared" si="151"/>
        <v>2016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>
        <f t="shared" si="151"/>
        <v>2014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>
        <f t="shared" si="151"/>
        <v>2015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>
        <f t="shared" si="151"/>
        <v>2014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>
        <f t="shared" si="151"/>
        <v>2015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>
        <f t="shared" si="151"/>
        <v>2015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>
        <f t="shared" si="151"/>
        <v>2015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>
        <f t="shared" si="151"/>
        <v>2015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>
        <f t="shared" si="151"/>
        <v>2016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>
        <f t="shared" si="151"/>
        <v>2015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>
        <f t="shared" si="151"/>
        <v>2014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>
        <f t="shared" si="151"/>
        <v>2015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>
        <f t="shared" si="151"/>
        <v>2014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>
        <f t="shared" si="151"/>
        <v>2016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>
        <f t="shared" si="151"/>
        <v>2016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>
        <f t="shared" si="151"/>
        <v>2015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>
        <f t="shared" si="151"/>
        <v>2016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>
        <f t="shared" si="151"/>
        <v>2015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>
        <f t="shared" si="151"/>
        <v>2016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>
        <f t="shared" si="151"/>
        <v>2014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>
        <f t="shared" si="151"/>
        <v>2015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>
        <f t="shared" si="151"/>
        <v>2014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>
        <f t="shared" si="151"/>
        <v>2015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>
        <f t="shared" si="151"/>
        <v>2015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>
        <f t="shared" si="151"/>
        <v>2015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>
        <f t="shared" si="151"/>
        <v>2016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>
        <f t="shared" si="151"/>
        <v>2014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>
        <f t="shared" si="151"/>
        <v>2015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>
        <f t="shared" si="151"/>
        <v>2016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>
        <f t="shared" si="151"/>
        <v>2015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>
        <f t="shared" si="151"/>
        <v>2014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>
        <f t="shared" si="151"/>
        <v>2015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>
        <f t="shared" si="151"/>
        <v>2014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>
        <f t="shared" si="151"/>
        <v>2014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>
        <f t="shared" si="151"/>
        <v>2015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>
        <f t="shared" si="151"/>
        <v>2015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>
        <f t="shared" si="151"/>
        <v>2014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>
        <f t="shared" si="151"/>
        <v>2014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>
        <f t="shared" si="151"/>
        <v>2016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>
        <f t="shared" si="151"/>
        <v>2015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>
        <f t="shared" si="151"/>
        <v>2016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>
        <f t="shared" si="151"/>
        <v>2015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>
        <f t="shared" si="151"/>
        <v>2016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>
        <f t="shared" si="151"/>
        <v>2016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>
        <f t="shared" si="151"/>
        <v>2016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>
        <f t="shared" si="151"/>
        <v>2015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>
        <f t="shared" si="155"/>
        <v>2015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>
        <f t="shared" si="155"/>
        <v>2015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>
        <f t="shared" si="155"/>
        <v>2015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>
        <f t="shared" si="155"/>
        <v>2015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>
        <f t="shared" si="155"/>
        <v>2015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>
        <f t="shared" si="155"/>
        <v>2015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>
        <f t="shared" si="155"/>
        <v>2016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>
        <f t="shared" si="155"/>
        <v>2015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>
        <f t="shared" si="155"/>
        <v>2015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>
        <f t="shared" si="155"/>
        <v>2014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>
        <f t="shared" si="155"/>
        <v>2016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>
        <f t="shared" si="155"/>
        <v>2015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>
        <f t="shared" si="155"/>
        <v>2016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>
        <f t="shared" si="155"/>
        <v>2016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>
        <f t="shared" si="155"/>
        <v>2016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>
        <f t="shared" si="155"/>
        <v>2014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>
        <f t="shared" si="155"/>
        <v>2014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>
        <f t="shared" si="155"/>
        <v>2017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>
        <f t="shared" si="155"/>
        <v>2015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>
        <f t="shared" si="155"/>
        <v>2017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>
        <f t="shared" si="155"/>
        <v>2017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>
        <f t="shared" si="155"/>
        <v>2016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>
        <f t="shared" si="155"/>
        <v>2017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>
        <f t="shared" si="155"/>
        <v>2016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>
        <f t="shared" si="155"/>
        <v>2016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>
        <f t="shared" si="155"/>
        <v>2016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>
        <f t="shared" si="155"/>
        <v>2016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>
        <f t="shared" si="155"/>
        <v>2011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>
        <f t="shared" si="155"/>
        <v>2012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>
        <f t="shared" si="155"/>
        <v>2013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>
        <f t="shared" si="155"/>
        <v>2015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>
        <f t="shared" si="155"/>
        <v>2012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>
        <f t="shared" si="155"/>
        <v>2013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>
        <f t="shared" si="155"/>
        <v>2012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>
        <f t="shared" si="155"/>
        <v>2012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>
        <f t="shared" si="155"/>
        <v>2011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>
        <f t="shared" si="155"/>
        <v>2012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>
        <f t="shared" si="155"/>
        <v>2011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>
        <f t="shared" si="155"/>
        <v>2010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>
        <f t="shared" si="155"/>
        <v>2012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>
        <f t="shared" si="155"/>
        <v>2010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>
        <f t="shared" si="155"/>
        <v>2010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>
        <f t="shared" si="155"/>
        <v>2014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>
        <f t="shared" si="155"/>
        <v>2012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>
        <f t="shared" si="155"/>
        <v>2012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>
        <f t="shared" si="155"/>
        <v>2012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>
        <f t="shared" si="155"/>
        <v>2015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>
        <f t="shared" si="155"/>
        <v>2012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>
        <f t="shared" si="155"/>
        <v>2011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>
        <f t="shared" si="155"/>
        <v>2012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>
        <f t="shared" si="155"/>
        <v>2011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>
        <f t="shared" si="155"/>
        <v>2011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>
        <f t="shared" si="155"/>
        <v>2012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>
        <f t="shared" si="155"/>
        <v>2012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>
        <f t="shared" si="155"/>
        <v>2011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>
        <f t="shared" si="155"/>
        <v>2013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>
        <f t="shared" si="155"/>
        <v>2012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>
        <f t="shared" si="155"/>
        <v>2010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>
        <f t="shared" si="155"/>
        <v>2012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>
        <f t="shared" si="155"/>
        <v>2013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>
        <f t="shared" si="155"/>
        <v>2012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>
        <f t="shared" si="155"/>
        <v>2012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>
        <f t="shared" si="155"/>
        <v>2013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>
        <f t="shared" si="159"/>
        <v>2015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>
        <f t="shared" si="159"/>
        <v>2012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>
        <f t="shared" si="159"/>
        <v>2012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>
        <f t="shared" si="159"/>
        <v>2015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>
        <f t="shared" si="159"/>
        <v>2014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>
        <f t="shared" si="159"/>
        <v>2016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>
        <f t="shared" si="159"/>
        <v>2014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>
        <f t="shared" si="159"/>
        <v>2015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>
        <f t="shared" si="159"/>
        <v>2015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>
        <f t="shared" si="159"/>
        <v>2015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>
        <f t="shared" si="159"/>
        <v>2014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>
        <f t="shared" si="159"/>
        <v>2015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>
        <f t="shared" si="159"/>
        <v>2015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>
        <f t="shared" si="159"/>
        <v>2016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>
        <f t="shared" si="159"/>
        <v>2014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>
        <f t="shared" si="159"/>
        <v>2016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>
        <f t="shared" si="159"/>
        <v>2014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>
        <f t="shared" si="159"/>
        <v>2015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>
        <f t="shared" si="159"/>
        <v>2014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>
        <f t="shared" si="159"/>
        <v>2015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>
        <f t="shared" si="159"/>
        <v>2014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>
        <f t="shared" si="159"/>
        <v>2014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>
        <f t="shared" si="159"/>
        <v>2016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>
        <f t="shared" si="159"/>
        <v>2015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>
        <f t="shared" si="159"/>
        <v>2016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>
        <f t="shared" si="159"/>
        <v>2014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>
        <f t="shared" si="159"/>
        <v>2014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>
        <f t="shared" si="159"/>
        <v>2012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>
        <f t="shared" si="159"/>
        <v>2014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>
        <f t="shared" si="159"/>
        <v>2013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>
        <f t="shared" si="159"/>
        <v>2015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>
        <f t="shared" si="159"/>
        <v>2012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>
        <f t="shared" si="159"/>
        <v>2015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>
        <f t="shared" si="159"/>
        <v>2015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>
        <f t="shared" si="159"/>
        <v>2012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>
        <f t="shared" si="159"/>
        <v>2013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>
        <f t="shared" si="159"/>
        <v>2009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>
        <f t="shared" si="159"/>
        <v>2014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>
        <f t="shared" si="159"/>
        <v>2013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>
        <f t="shared" si="159"/>
        <v>2011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>
        <f t="shared" si="159"/>
        <v>2013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>
        <f t="shared" si="159"/>
        <v>2014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>
        <f t="shared" si="159"/>
        <v>2011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>
        <f t="shared" si="159"/>
        <v>2013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>
        <f t="shared" si="159"/>
        <v>2013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>
        <f t="shared" si="159"/>
        <v>2010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>
        <f t="shared" si="159"/>
        <v>2012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>
        <f t="shared" si="159"/>
        <v>2015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>
        <f t="shared" si="159"/>
        <v>2013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>
        <f t="shared" si="159"/>
        <v>2012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>
        <f t="shared" si="159"/>
        <v>2016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>
        <f t="shared" si="159"/>
        <v>2013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>
        <f t="shared" si="159"/>
        <v>2015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>
        <f t="shared" si="159"/>
        <v>2012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>
        <f t="shared" si="159"/>
        <v>2017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>
        <f t="shared" si="159"/>
        <v>2012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>
        <f t="shared" si="159"/>
        <v>2015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>
        <f t="shared" si="159"/>
        <v>2012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>
        <f t="shared" si="159"/>
        <v>2012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>
        <f t="shared" si="159"/>
        <v>2014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>
        <f t="shared" si="159"/>
        <v>2015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>
        <f t="shared" si="159"/>
        <v>2011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>
        <f t="shared" si="159"/>
        <v>2015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>
        <f t="shared" si="163"/>
        <v>2016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>
        <f t="shared" si="163"/>
        <v>2015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>
        <f t="shared" si="163"/>
        <v>2014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>
        <f t="shared" si="163"/>
        <v>2016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>
        <f t="shared" si="163"/>
        <v>2014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>
        <f t="shared" si="163"/>
        <v>2015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>
        <f t="shared" si="163"/>
        <v>2016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>
        <f t="shared" si="163"/>
        <v>2015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>
        <f t="shared" si="163"/>
        <v>2017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>
        <f t="shared" si="163"/>
        <v>2016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>
        <f t="shared" si="163"/>
        <v>2015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>
        <f t="shared" si="163"/>
        <v>2014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>
        <f t="shared" si="163"/>
        <v>2016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>
        <f t="shared" si="163"/>
        <v>2014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>
        <f t="shared" si="163"/>
        <v>2015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>
        <f t="shared" si="163"/>
        <v>2014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>
        <f t="shared" si="163"/>
        <v>2015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>
        <f t="shared" si="163"/>
        <v>2014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>
        <f t="shared" si="163"/>
        <v>2015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>
        <f t="shared" si="163"/>
        <v>2015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>
        <f t="shared" si="163"/>
        <v>2016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>
        <f t="shared" si="163"/>
        <v>2015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>
        <f t="shared" si="163"/>
        <v>2015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>
        <f t="shared" si="163"/>
        <v>2014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>
        <f t="shared" si="163"/>
        <v>2015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>
        <f t="shared" si="163"/>
        <v>2015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>
        <f t="shared" si="163"/>
        <v>2015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>
        <f t="shared" si="163"/>
        <v>2016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>
        <f t="shared" si="163"/>
        <v>2016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>
        <f t="shared" si="163"/>
        <v>2016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>
        <f t="shared" si="163"/>
        <v>2014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>
        <f t="shared" si="163"/>
        <v>2015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>
        <f t="shared" si="163"/>
        <v>2014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>
        <f t="shared" si="163"/>
        <v>2017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>
        <f t="shared" si="163"/>
        <v>2014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>
        <f t="shared" si="163"/>
        <v>2016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>
        <f t="shared" si="163"/>
        <v>2015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>
        <f t="shared" si="163"/>
        <v>2014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>
        <f t="shared" si="163"/>
        <v>2016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>
        <f t="shared" si="163"/>
        <v>2012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>
        <f t="shared" si="163"/>
        <v>2014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>
        <f t="shared" si="163"/>
        <v>2013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>
        <f t="shared" si="163"/>
        <v>2012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>
        <f t="shared" si="163"/>
        <v>2016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>
        <f t="shared" si="163"/>
        <v>2014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>
        <f t="shared" si="163"/>
        <v>2015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>
        <f t="shared" si="163"/>
        <v>2017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>
        <f t="shared" si="163"/>
        <v>2012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>
        <f t="shared" si="163"/>
        <v>2016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>
        <f t="shared" si="163"/>
        <v>2016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>
        <f t="shared" si="163"/>
        <v>2014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>
        <f t="shared" si="163"/>
        <v>2012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>
        <f t="shared" si="163"/>
        <v>2014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>
        <f t="shared" si="163"/>
        <v>2016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>
        <f t="shared" si="163"/>
        <v>2015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>
        <f t="shared" si="163"/>
        <v>2014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>
        <f t="shared" si="163"/>
        <v>2015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>
        <f t="shared" si="163"/>
        <v>2015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>
        <f t="shared" si="163"/>
        <v>2015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>
        <f t="shared" si="163"/>
        <v>2015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>
        <f t="shared" si="163"/>
        <v>2016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>
        <f t="shared" si="163"/>
        <v>2016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>
        <f t="shared" si="163"/>
        <v>2012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>
        <f t="shared" si="167"/>
        <v>2015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>
        <f t="shared" si="167"/>
        <v>2015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>
        <f t="shared" si="167"/>
        <v>2014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>
        <f t="shared" si="167"/>
        <v>2015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>
        <f t="shared" si="167"/>
        <v>2016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>
        <f t="shared" si="167"/>
        <v>2015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>
        <f t="shared" si="167"/>
        <v>2016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>
        <f t="shared" si="167"/>
        <v>2014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>
        <f t="shared" si="167"/>
        <v>2016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>
        <f t="shared" si="167"/>
        <v>2015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>
        <f t="shared" si="167"/>
        <v>2016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>
        <f t="shared" si="167"/>
        <v>2016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>
        <f t="shared" si="167"/>
        <v>2014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>
        <f t="shared" si="167"/>
        <v>2015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>
        <f t="shared" si="167"/>
        <v>2015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>
        <f t="shared" si="167"/>
        <v>2014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>
        <f t="shared" si="167"/>
        <v>2016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>
        <f t="shared" si="167"/>
        <v>2016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>
        <f t="shared" si="167"/>
        <v>2017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>
        <f t="shared" si="167"/>
        <v>2014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>
        <f t="shared" si="167"/>
        <v>2015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>
        <f t="shared" si="167"/>
        <v>2015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>
        <f t="shared" si="167"/>
        <v>2016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>
        <f t="shared" si="167"/>
        <v>2015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>
        <f t="shared" si="167"/>
        <v>2016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>
        <f t="shared" si="167"/>
        <v>2015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>
        <f t="shared" si="167"/>
        <v>2014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>
        <f t="shared" si="167"/>
        <v>2014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>
        <f t="shared" si="167"/>
        <v>2015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>
        <f t="shared" si="167"/>
        <v>2016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>
        <f t="shared" si="167"/>
        <v>2017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>
        <f t="shared" si="167"/>
        <v>2016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>
        <f t="shared" si="167"/>
        <v>2016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>
        <f t="shared" si="167"/>
        <v>2015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>
        <f t="shared" si="167"/>
        <v>2015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>
        <f t="shared" si="167"/>
        <v>2013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>
        <f t="shared" si="167"/>
        <v>2015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>
        <f t="shared" si="167"/>
        <v>2015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>
        <f t="shared" si="167"/>
        <v>2015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>
        <f t="shared" si="167"/>
        <v>2015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>
        <f t="shared" si="167"/>
        <v>2015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>
        <f t="shared" si="167"/>
        <v>2016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>
        <f t="shared" si="167"/>
        <v>2015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>
        <f t="shared" si="167"/>
        <v>2015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>
        <f t="shared" si="167"/>
        <v>2014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>
        <f t="shared" si="167"/>
        <v>2014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>
        <f t="shared" si="167"/>
        <v>2015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>
        <f t="shared" si="167"/>
        <v>2014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>
        <f t="shared" si="167"/>
        <v>2016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>
        <f t="shared" si="167"/>
        <v>2014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>
        <f t="shared" si="167"/>
        <v>2016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>
        <f t="shared" si="167"/>
        <v>2014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>
        <f t="shared" si="167"/>
        <v>2015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>
        <f t="shared" si="167"/>
        <v>2015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>
        <f t="shared" si="167"/>
        <v>2016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>
        <f t="shared" si="167"/>
        <v>2014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>
        <f t="shared" si="167"/>
        <v>2014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>
        <f t="shared" si="167"/>
        <v>2015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>
        <f t="shared" si="167"/>
        <v>2014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>
        <f t="shared" si="167"/>
        <v>2015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>
        <f t="shared" si="167"/>
        <v>2014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>
        <f t="shared" si="167"/>
        <v>2015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>
        <f t="shared" si="167"/>
        <v>2015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>
        <f t="shared" si="171"/>
        <v>2015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>
        <f t="shared" si="171"/>
        <v>2015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>
        <f t="shared" si="171"/>
        <v>2015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>
        <f t="shared" si="171"/>
        <v>2014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>
        <f t="shared" si="171"/>
        <v>2014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>
        <f t="shared" si="171"/>
        <v>2015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>
        <f t="shared" si="171"/>
        <v>2014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>
        <f t="shared" si="171"/>
        <v>2015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>
        <f t="shared" si="171"/>
        <v>2014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>
        <f t="shared" si="171"/>
        <v>2014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>
        <f t="shared" si="171"/>
        <v>2014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>
        <f t="shared" si="171"/>
        <v>2017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>
        <f t="shared" si="171"/>
        <v>2017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>
        <f t="shared" si="171"/>
        <v>2017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>
        <f t="shared" si="171"/>
        <v>2017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>
        <f t="shared" si="171"/>
        <v>2017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>
        <f t="shared" si="171"/>
        <v>2014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>
        <f t="shared" si="171"/>
        <v>2013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>
        <f t="shared" si="171"/>
        <v>2016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>
        <f t="shared" si="171"/>
        <v>2016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>
        <f t="shared" si="171"/>
        <v>2014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>
        <f t="shared" si="171"/>
        <v>2014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>
        <f t="shared" si="171"/>
        <v>2013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>
        <f t="shared" si="171"/>
        <v>2015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>
        <f t="shared" si="171"/>
        <v>2016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>
        <f t="shared" si="171"/>
        <v>2016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>
        <f t="shared" si="171"/>
        <v>2015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>
        <f t="shared" si="171"/>
        <v>2014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>
        <f t="shared" si="171"/>
        <v>2016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>
        <f t="shared" si="171"/>
        <v>2016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>
        <f t="shared" si="171"/>
        <v>2016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>
        <f t="shared" si="171"/>
        <v>2013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>
        <f t="shared" si="171"/>
        <v>2016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>
        <f t="shared" si="171"/>
        <v>2014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>
        <f t="shared" si="171"/>
        <v>2015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>
        <f t="shared" si="171"/>
        <v>2017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>
        <f t="shared" si="171"/>
        <v>2016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>
        <f t="shared" si="171"/>
        <v>2015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>
        <f t="shared" si="171"/>
        <v>2015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>
        <f t="shared" si="171"/>
        <v>2015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>
        <f t="shared" si="171"/>
        <v>2013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>
        <f t="shared" si="171"/>
        <v>2014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>
        <f t="shared" si="171"/>
        <v>2013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>
        <f t="shared" si="171"/>
        <v>2015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>
        <f t="shared" si="171"/>
        <v>2016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>
        <f t="shared" si="171"/>
        <v>2013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>
        <f t="shared" si="171"/>
        <v>2014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>
        <f t="shared" si="171"/>
        <v>2013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>
        <f t="shared" si="171"/>
        <v>2016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>
        <f t="shared" si="171"/>
        <v>2014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>
        <f t="shared" si="171"/>
        <v>2015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>
        <f t="shared" si="171"/>
        <v>2011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>
        <f t="shared" si="175"/>
        <v>2015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>
        <f t="shared" si="175"/>
        <v>2015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>
        <f t="shared" si="175"/>
        <v>2015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>
        <f t="shared" si="175"/>
        <v>2014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>
        <f t="shared" si="175"/>
        <v>2016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>
        <f t="shared" si="175"/>
        <v>2014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>
        <f t="shared" si="175"/>
        <v>2014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>
        <f t="shared" si="175"/>
        <v>2016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>
        <f t="shared" si="175"/>
        <v>2015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>
        <f t="shared" si="175"/>
        <v>2015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>
        <f t="shared" si="175"/>
        <v>2016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>
        <f t="shared" si="175"/>
        <v>2015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>
        <f t="shared" si="175"/>
        <v>2015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>
        <f t="shared" si="175"/>
        <v>2016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>
        <f t="shared" si="175"/>
        <v>2014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>
        <f t="shared" si="175"/>
        <v>2014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>
        <f t="shared" si="175"/>
        <v>2014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>
        <f t="shared" si="175"/>
        <v>2015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>
        <f t="shared" si="175"/>
        <v>2016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>
        <f t="shared" si="175"/>
        <v>2014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>
        <f t="shared" si="175"/>
        <v>2014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>
        <f t="shared" si="175"/>
        <v>2015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>
        <f t="shared" si="175"/>
        <v>2015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>
        <f t="shared" si="175"/>
        <v>2014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>
        <f t="shared" si="175"/>
        <v>2015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>
        <f t="shared" si="175"/>
        <v>2015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>
        <f t="shared" si="175"/>
        <v>2015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>
        <f t="shared" si="175"/>
        <v>2015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>
        <f t="shared" si="175"/>
        <v>2016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>
        <f t="shared" si="175"/>
        <v>2014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>
        <f t="shared" si="175"/>
        <v>2015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>
        <f t="shared" si="175"/>
        <v>2015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>
        <f t="shared" si="175"/>
        <v>2016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>
        <f t="shared" si="175"/>
        <v>2015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>
        <f t="shared" si="175"/>
        <v>2016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>
        <f t="shared" si="175"/>
        <v>2015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>
        <f t="shared" si="179"/>
        <v>2015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>
        <f t="shared" si="179"/>
        <v>2015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>
        <f t="shared" si="179"/>
        <v>2016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>
        <f t="shared" si="179"/>
        <v>2014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>
        <f t="shared" si="179"/>
        <v>2015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>
        <f t="shared" si="179"/>
        <v>2015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>
        <f t="shared" si="179"/>
        <v>2015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>
        <f t="shared" si="179"/>
        <v>2015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>
        <f t="shared" si="179"/>
        <v>2015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>
        <f t="shared" si="179"/>
        <v>2016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>
        <f t="shared" si="179"/>
        <v>2015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>
        <f t="shared" si="179"/>
        <v>2016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>
        <f t="shared" si="179"/>
        <v>2014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>
        <f t="shared" si="179"/>
        <v>2015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>
        <f t="shared" si="179"/>
        <v>2014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>
        <f t="shared" si="179"/>
        <v>2015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>
        <f t="shared" si="179"/>
        <v>2015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>
        <f t="shared" si="179"/>
        <v>2015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>
        <f t="shared" si="179"/>
        <v>2017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>
        <f t="shared" si="179"/>
        <v>2015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>
        <f t="shared" si="179"/>
        <v>2014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>
        <f t="shared" si="179"/>
        <v>2014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>
        <f t="shared" si="179"/>
        <v>2015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>
        <f t="shared" si="179"/>
        <v>2015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>
        <f t="shared" si="179"/>
        <v>2014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>
        <f t="shared" si="179"/>
        <v>2016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>
        <f t="shared" si="179"/>
        <v>2016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>
        <f t="shared" si="179"/>
        <v>2015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>
        <f t="shared" si="179"/>
        <v>2015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>
        <f t="shared" si="179"/>
        <v>2016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>
        <f t="shared" si="179"/>
        <v>2015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>
        <f t="shared" si="179"/>
        <v>2016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>
        <f t="shared" si="179"/>
        <v>2014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>
        <f t="shared" si="179"/>
        <v>2016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>
        <f t="shared" si="179"/>
        <v>2014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>
        <f t="shared" si="179"/>
        <v>2014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>
        <f t="shared" si="179"/>
        <v>2015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>
        <f t="shared" si="179"/>
        <v>2016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>
        <f t="shared" si="179"/>
        <v>2015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>
        <f t="shared" si="179"/>
        <v>2016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>
        <f t="shared" si="179"/>
        <v>2014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>
        <f t="shared" si="179"/>
        <v>2015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>
        <f t="shared" si="179"/>
        <v>2016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>
        <f t="shared" si="179"/>
        <v>2015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>
        <f t="shared" si="179"/>
        <v>2014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>
        <f t="shared" si="179"/>
        <v>2014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>
        <f t="shared" si="179"/>
        <v>2015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>
        <f t="shared" si="179"/>
        <v>2014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>
        <f t="shared" si="179"/>
        <v>2016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>
        <f t="shared" si="179"/>
        <v>2016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>
        <f t="shared" si="179"/>
        <v>2016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>
        <f t="shared" si="179"/>
        <v>2016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>
        <f t="shared" si="179"/>
        <v>2014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>
        <f t="shared" si="179"/>
        <v>2014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>
        <f t="shared" si="179"/>
        <v>2015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>
        <f t="shared" si="179"/>
        <v>2014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>
        <f t="shared" si="179"/>
        <v>2016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>
        <f t="shared" si="179"/>
        <v>2016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>
        <f t="shared" si="179"/>
        <v>2015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>
        <f t="shared" si="179"/>
        <v>2016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>
        <f t="shared" si="179"/>
        <v>2015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>
        <f t="shared" si="179"/>
        <v>2015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>
        <f t="shared" si="179"/>
        <v>2015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>
        <f t="shared" ref="T2883:T2923" si="183">YEAR(S2883)</f>
        <v>2014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>
        <f t="shared" si="183"/>
        <v>2016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>
        <f t="shared" si="183"/>
        <v>2016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>
        <f t="shared" si="183"/>
        <v>2014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>
        <f t="shared" si="183"/>
        <v>2015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>
        <f t="shared" si="183"/>
        <v>2015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>
        <f t="shared" si="183"/>
        <v>2014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>
        <f t="shared" si="183"/>
        <v>2014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>
        <f t="shared" si="183"/>
        <v>2014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>
        <f t="shared" si="183"/>
        <v>2014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>
        <f t="shared" si="183"/>
        <v>2016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>
        <f t="shared" si="183"/>
        <v>2014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>
        <f t="shared" si="183"/>
        <v>2014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>
        <f t="shared" si="183"/>
        <v>2015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>
        <f t="shared" si="183"/>
        <v>2014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>
        <f t="shared" si="183"/>
        <v>2016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>
        <f t="shared" si="183"/>
        <v>2015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>
        <f t="shared" si="183"/>
        <v>2015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>
        <f t="shared" si="183"/>
        <v>2016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>
        <f t="shared" si="183"/>
        <v>2014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>
        <f t="shared" si="183"/>
        <v>2014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>
        <f t="shared" si="183"/>
        <v>2015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>
        <f t="shared" si="183"/>
        <v>2015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>
        <f t="shared" si="183"/>
        <v>2014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>
        <f t="shared" si="183"/>
        <v>2016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>
        <f t="shared" si="183"/>
        <v>2015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>
        <f t="shared" si="183"/>
        <v>2016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>
        <f t="shared" si="183"/>
        <v>2016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>
        <f t="shared" si="183"/>
        <v>2014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>
        <f t="shared" si="183"/>
        <v>2015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>
        <f t="shared" si="183"/>
        <v>2015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>
        <f t="shared" si="183"/>
        <v>2015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>
        <f t="shared" si="183"/>
        <v>2014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>
        <f t="shared" si="183"/>
        <v>2015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>
        <f t="shared" si="183"/>
        <v>2016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>
        <f t="shared" si="183"/>
        <v>2014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>
        <f t="shared" si="183"/>
        <v>2015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>
        <f t="shared" si="183"/>
        <v>2015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>
        <f t="shared" si="183"/>
        <v>2014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>
        <f t="shared" si="183"/>
        <v>2015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>
        <f t="shared" si="183"/>
        <v>2014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>
        <f>YEAR(S2924)</f>
        <v>2015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>
        <f>YEAR(S2932)</f>
        <v>2015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>
        <f>YEAR(S2939)</f>
        <v>2014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7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7"/>
        <v>120</v>
      </c>
      <c r="P3011">
        <f t="shared" ref="P3011:P3074" si="188">IFERROR(ROUND(E3011/L3011,2),0)</f>
        <v>233.9</v>
      </c>
      <c r="Q3011" s="10" t="s">
        <v>8315</v>
      </c>
      <c r="R3011" t="s">
        <v>8355</v>
      </c>
      <c r="S3011" s="14">
        <f t="shared" ref="S3011:S3074" si="189">(((J3011/60)/60)/24)+DATE(1970,1,1)</f>
        <v>41939.569907407407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7"/>
        <v>158</v>
      </c>
      <c r="P3012">
        <f t="shared" si="188"/>
        <v>158</v>
      </c>
      <c r="Q3012" s="10" t="s">
        <v>8315</v>
      </c>
      <c r="R3012" t="s">
        <v>8355</v>
      </c>
      <c r="S3012" s="14">
        <f t="shared" si="189"/>
        <v>41996.832395833335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7"/>
        <v>124</v>
      </c>
      <c r="P3013">
        <f t="shared" si="188"/>
        <v>14.84</v>
      </c>
      <c r="Q3013" s="10" t="s">
        <v>8315</v>
      </c>
      <c r="R3013" t="s">
        <v>8355</v>
      </c>
      <c r="S3013" s="14">
        <f t="shared" si="189"/>
        <v>42334.468935185185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7"/>
        <v>117</v>
      </c>
      <c r="P3014">
        <f t="shared" si="188"/>
        <v>85.18</v>
      </c>
      <c r="Q3014" s="10" t="s">
        <v>8315</v>
      </c>
      <c r="R3014" t="s">
        <v>8355</v>
      </c>
      <c r="S3014" s="14">
        <f t="shared" si="189"/>
        <v>42024.702893518523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7"/>
        <v>157</v>
      </c>
      <c r="P3015">
        <f t="shared" si="188"/>
        <v>146.69</v>
      </c>
      <c r="Q3015" s="10" t="s">
        <v>8315</v>
      </c>
      <c r="R3015" t="s">
        <v>8355</v>
      </c>
      <c r="S3015" s="14">
        <f t="shared" si="189"/>
        <v>42146.836215277777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7"/>
        <v>113</v>
      </c>
      <c r="P3016">
        <f t="shared" si="188"/>
        <v>50.76</v>
      </c>
      <c r="Q3016" s="10" t="s">
        <v>8315</v>
      </c>
      <c r="R3016" t="s">
        <v>8355</v>
      </c>
      <c r="S3016" s="14">
        <f t="shared" si="189"/>
        <v>41920.123611111114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7"/>
        <v>103</v>
      </c>
      <c r="P3017">
        <f t="shared" si="188"/>
        <v>87.7</v>
      </c>
      <c r="Q3017" s="10" t="s">
        <v>8315</v>
      </c>
      <c r="R3017" t="s">
        <v>8355</v>
      </c>
      <c r="S3017" s="14">
        <f t="shared" si="189"/>
        <v>41785.72729166667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7"/>
        <v>103</v>
      </c>
      <c r="P3018">
        <f t="shared" si="188"/>
        <v>242.28</v>
      </c>
      <c r="Q3018" s="10" t="s">
        <v>8315</v>
      </c>
      <c r="R3018" t="s">
        <v>8355</v>
      </c>
      <c r="S3018" s="14">
        <f t="shared" si="189"/>
        <v>41778.548055555555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7"/>
        <v>106</v>
      </c>
      <c r="P3019">
        <f t="shared" si="188"/>
        <v>146.44999999999999</v>
      </c>
      <c r="Q3019" s="10" t="s">
        <v>8315</v>
      </c>
      <c r="R3019" t="s">
        <v>8355</v>
      </c>
      <c r="S3019" s="14">
        <f t="shared" si="189"/>
        <v>41841.850034722222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7"/>
        <v>101</v>
      </c>
      <c r="P3020">
        <f t="shared" si="188"/>
        <v>103.17</v>
      </c>
      <c r="Q3020" s="10" t="s">
        <v>8315</v>
      </c>
      <c r="R3020" t="s">
        <v>8355</v>
      </c>
      <c r="S3020" s="14">
        <f t="shared" si="189"/>
        <v>42163.29833333334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7"/>
        <v>121</v>
      </c>
      <c r="P3021">
        <f t="shared" si="188"/>
        <v>80.459999999999994</v>
      </c>
      <c r="Q3021" s="10" t="s">
        <v>8315</v>
      </c>
      <c r="R3021" t="s">
        <v>8355</v>
      </c>
      <c r="S3021" s="14">
        <f t="shared" si="189"/>
        <v>41758.833564814813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7"/>
        <v>101</v>
      </c>
      <c r="P3022">
        <f t="shared" si="188"/>
        <v>234.67</v>
      </c>
      <c r="Q3022" s="10" t="s">
        <v>8315</v>
      </c>
      <c r="R3022" t="s">
        <v>8355</v>
      </c>
      <c r="S3022" s="14">
        <f t="shared" si="189"/>
        <v>42170.846446759257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7"/>
        <v>116</v>
      </c>
      <c r="P3023">
        <f t="shared" si="188"/>
        <v>50.69</v>
      </c>
      <c r="Q3023" s="10" t="s">
        <v>8315</v>
      </c>
      <c r="R3023" t="s">
        <v>8355</v>
      </c>
      <c r="S3023" s="14">
        <f t="shared" si="189"/>
        <v>42660.618854166663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7"/>
        <v>101</v>
      </c>
      <c r="P3024">
        <f t="shared" si="188"/>
        <v>162.71</v>
      </c>
      <c r="Q3024" s="10" t="s">
        <v>8315</v>
      </c>
      <c r="R3024" t="s">
        <v>8355</v>
      </c>
      <c r="S3024" s="14">
        <f t="shared" si="189"/>
        <v>42564.95380787037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7"/>
        <v>103</v>
      </c>
      <c r="P3025">
        <f t="shared" si="188"/>
        <v>120.17</v>
      </c>
      <c r="Q3025" s="10" t="s">
        <v>8315</v>
      </c>
      <c r="R3025" t="s">
        <v>8355</v>
      </c>
      <c r="S3025" s="14">
        <f t="shared" si="189"/>
        <v>42121.675763888896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7"/>
        <v>246</v>
      </c>
      <c r="P3026">
        <f t="shared" si="188"/>
        <v>67.7</v>
      </c>
      <c r="Q3026" s="10" t="s">
        <v>8315</v>
      </c>
      <c r="R3026" t="s">
        <v>8355</v>
      </c>
      <c r="S3026" s="14">
        <f t="shared" si="189"/>
        <v>41158.993923611109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7"/>
        <v>302</v>
      </c>
      <c r="P3027">
        <f t="shared" si="188"/>
        <v>52.1</v>
      </c>
      <c r="Q3027" s="10" t="s">
        <v>8315</v>
      </c>
      <c r="R3027" t="s">
        <v>8355</v>
      </c>
      <c r="S3027" s="14">
        <f t="shared" si="189"/>
        <v>41761.509409722225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7"/>
        <v>143</v>
      </c>
      <c r="P3028">
        <f t="shared" si="188"/>
        <v>51.6</v>
      </c>
      <c r="Q3028" s="10" t="s">
        <v>8315</v>
      </c>
      <c r="R3028" t="s">
        <v>8355</v>
      </c>
      <c r="S3028" s="14">
        <f t="shared" si="189"/>
        <v>42783.459398148145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7"/>
        <v>131</v>
      </c>
      <c r="P3029">
        <f t="shared" si="188"/>
        <v>164.3</v>
      </c>
      <c r="Q3029" s="10" t="s">
        <v>8315</v>
      </c>
      <c r="R3029" t="s">
        <v>8355</v>
      </c>
      <c r="S3029" s="14">
        <f t="shared" si="189"/>
        <v>42053.704293981486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7"/>
        <v>168</v>
      </c>
      <c r="P3030">
        <f t="shared" si="188"/>
        <v>84.86</v>
      </c>
      <c r="Q3030" s="10" t="s">
        <v>8315</v>
      </c>
      <c r="R3030" t="s">
        <v>8355</v>
      </c>
      <c r="S3030" s="14">
        <f t="shared" si="189"/>
        <v>42567.264178240745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7"/>
        <v>110</v>
      </c>
      <c r="P3031">
        <f t="shared" si="188"/>
        <v>94.55</v>
      </c>
      <c r="Q3031" s="10" t="s">
        <v>8315</v>
      </c>
      <c r="R3031" t="s">
        <v>8355</v>
      </c>
      <c r="S3031" s="14">
        <f t="shared" si="189"/>
        <v>41932.708877314813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7"/>
        <v>107</v>
      </c>
      <c r="P3032">
        <f t="shared" si="188"/>
        <v>45.54</v>
      </c>
      <c r="Q3032" s="10" t="s">
        <v>8315</v>
      </c>
      <c r="R3032" t="s">
        <v>8355</v>
      </c>
      <c r="S3032" s="14">
        <f t="shared" si="189"/>
        <v>42233.747349537036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7"/>
        <v>100</v>
      </c>
      <c r="P3033">
        <f t="shared" si="188"/>
        <v>51.72</v>
      </c>
      <c r="Q3033" s="10" t="s">
        <v>8315</v>
      </c>
      <c r="R3033" t="s">
        <v>8355</v>
      </c>
      <c r="S3033" s="14">
        <f t="shared" si="189"/>
        <v>42597.882488425923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7"/>
        <v>127</v>
      </c>
      <c r="P3034">
        <f t="shared" si="188"/>
        <v>50.88</v>
      </c>
      <c r="Q3034" s="10" t="s">
        <v>8315</v>
      </c>
      <c r="R3034" t="s">
        <v>8355</v>
      </c>
      <c r="S3034" s="14">
        <f t="shared" si="189"/>
        <v>42228.044664351852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7"/>
        <v>147</v>
      </c>
      <c r="P3035">
        <f t="shared" si="188"/>
        <v>191.13</v>
      </c>
      <c r="Q3035" s="10" t="s">
        <v>8315</v>
      </c>
      <c r="R3035" t="s">
        <v>8355</v>
      </c>
      <c r="S3035" s="14">
        <f t="shared" si="189"/>
        <v>42570.110243055555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7"/>
        <v>113</v>
      </c>
      <c r="P3036">
        <f t="shared" si="188"/>
        <v>89.31</v>
      </c>
      <c r="Q3036" s="10" t="s">
        <v>8315</v>
      </c>
      <c r="R3036" t="s">
        <v>8355</v>
      </c>
      <c r="S3036" s="14">
        <f t="shared" si="189"/>
        <v>42644.535358796296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7"/>
        <v>109</v>
      </c>
      <c r="P3037">
        <f t="shared" si="188"/>
        <v>88.59</v>
      </c>
      <c r="Q3037" s="10" t="s">
        <v>8315</v>
      </c>
      <c r="R3037" t="s">
        <v>8355</v>
      </c>
      <c r="S3037" s="14">
        <f t="shared" si="189"/>
        <v>41368.560289351852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7"/>
        <v>127</v>
      </c>
      <c r="P3038">
        <f t="shared" si="188"/>
        <v>96.3</v>
      </c>
      <c r="Q3038" s="10" t="s">
        <v>8315</v>
      </c>
      <c r="R3038" t="s">
        <v>8355</v>
      </c>
      <c r="S3038" s="14">
        <f t="shared" si="189"/>
        <v>41466.785231481481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7"/>
        <v>213</v>
      </c>
      <c r="P3039">
        <f t="shared" si="188"/>
        <v>33.31</v>
      </c>
      <c r="Q3039" s="10" t="s">
        <v>8315</v>
      </c>
      <c r="R3039" t="s">
        <v>8355</v>
      </c>
      <c r="S3039" s="14">
        <f t="shared" si="189"/>
        <v>40378.893206018518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7"/>
        <v>101</v>
      </c>
      <c r="P3040">
        <f t="shared" si="188"/>
        <v>37.22</v>
      </c>
      <c r="Q3040" s="10" t="s">
        <v>8315</v>
      </c>
      <c r="R3040" t="s">
        <v>8355</v>
      </c>
      <c r="S3040" s="14">
        <f t="shared" si="189"/>
        <v>42373.252280092594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7"/>
        <v>109</v>
      </c>
      <c r="P3041">
        <f t="shared" si="188"/>
        <v>92.13</v>
      </c>
      <c r="Q3041" s="10" t="s">
        <v>8315</v>
      </c>
      <c r="R3041" t="s">
        <v>8355</v>
      </c>
      <c r="S3041" s="14">
        <f t="shared" si="189"/>
        <v>41610.794421296298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7"/>
        <v>108</v>
      </c>
      <c r="P3042">
        <f t="shared" si="188"/>
        <v>76.790000000000006</v>
      </c>
      <c r="Q3042" s="10" t="s">
        <v>8315</v>
      </c>
      <c r="R3042" t="s">
        <v>8355</v>
      </c>
      <c r="S3042" s="14">
        <f t="shared" si="189"/>
        <v>42177.791909722218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7"/>
        <v>110</v>
      </c>
      <c r="P3043">
        <f t="shared" si="188"/>
        <v>96.53</v>
      </c>
      <c r="Q3043" s="10" t="s">
        <v>8315</v>
      </c>
      <c r="R3043" t="s">
        <v>8355</v>
      </c>
      <c r="S3043" s="14">
        <f t="shared" si="189"/>
        <v>42359.868611111116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7"/>
        <v>128</v>
      </c>
      <c r="P3044">
        <f t="shared" si="188"/>
        <v>51.89</v>
      </c>
      <c r="Q3044" s="10" t="s">
        <v>8315</v>
      </c>
      <c r="R3044" t="s">
        <v>8355</v>
      </c>
      <c r="S3044" s="14">
        <f t="shared" si="189"/>
        <v>42253.688043981485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7"/>
        <v>110</v>
      </c>
      <c r="P3045">
        <f t="shared" si="188"/>
        <v>128.91</v>
      </c>
      <c r="Q3045" s="10" t="s">
        <v>8315</v>
      </c>
      <c r="R3045" t="s">
        <v>8355</v>
      </c>
      <c r="S3045" s="14">
        <f t="shared" si="189"/>
        <v>42083.070590277777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7"/>
        <v>109</v>
      </c>
      <c r="P3046">
        <f t="shared" si="188"/>
        <v>84.11</v>
      </c>
      <c r="Q3046" s="10" t="s">
        <v>8315</v>
      </c>
      <c r="R3046" t="s">
        <v>8355</v>
      </c>
      <c r="S3046" s="14">
        <f t="shared" si="189"/>
        <v>42387.7268287037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7"/>
        <v>133</v>
      </c>
      <c r="P3047">
        <f t="shared" si="188"/>
        <v>82.94</v>
      </c>
      <c r="Q3047" s="10" t="s">
        <v>8315</v>
      </c>
      <c r="R3047" t="s">
        <v>8355</v>
      </c>
      <c r="S3047" s="14">
        <f t="shared" si="189"/>
        <v>41843.155729166669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7"/>
        <v>191</v>
      </c>
      <c r="P3048">
        <f t="shared" si="188"/>
        <v>259.95</v>
      </c>
      <c r="Q3048" s="10" t="s">
        <v>8315</v>
      </c>
      <c r="R3048" t="s">
        <v>8355</v>
      </c>
      <c r="S3048" s="14">
        <f t="shared" si="189"/>
        <v>41862.803078703706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7"/>
        <v>149</v>
      </c>
      <c r="P3049">
        <f t="shared" si="188"/>
        <v>37.25</v>
      </c>
      <c r="Q3049" s="10" t="s">
        <v>8315</v>
      </c>
      <c r="R3049" t="s">
        <v>8355</v>
      </c>
      <c r="S3049" s="14">
        <f t="shared" si="189"/>
        <v>42443.989050925928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7"/>
        <v>166</v>
      </c>
      <c r="P3050">
        <f t="shared" si="188"/>
        <v>177.02</v>
      </c>
      <c r="Q3050" s="10" t="s">
        <v>8315</v>
      </c>
      <c r="R3050" t="s">
        <v>8355</v>
      </c>
      <c r="S3050" s="14">
        <f t="shared" si="189"/>
        <v>41975.901180555549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7"/>
        <v>107</v>
      </c>
      <c r="P3051">
        <f t="shared" si="188"/>
        <v>74.069999999999993</v>
      </c>
      <c r="Q3051" s="10" t="s">
        <v>8315</v>
      </c>
      <c r="R3051" t="s">
        <v>8355</v>
      </c>
      <c r="S3051" s="14">
        <f t="shared" si="189"/>
        <v>42139.014525462961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7"/>
        <v>106</v>
      </c>
      <c r="P3052">
        <f t="shared" si="188"/>
        <v>70.67</v>
      </c>
      <c r="Q3052" s="10" t="s">
        <v>8315</v>
      </c>
      <c r="R3052" t="s">
        <v>8355</v>
      </c>
      <c r="S3052" s="14">
        <f t="shared" si="189"/>
        <v>42465.16851851852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7"/>
        <v>24</v>
      </c>
      <c r="P3053">
        <f t="shared" si="188"/>
        <v>23.63</v>
      </c>
      <c r="Q3053" s="10" t="s">
        <v>8315</v>
      </c>
      <c r="R3053" t="s">
        <v>8355</v>
      </c>
      <c r="S3053" s="14">
        <f t="shared" si="189"/>
        <v>42744.416030092587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7"/>
        <v>0</v>
      </c>
      <c r="P3054">
        <f t="shared" si="188"/>
        <v>37.5</v>
      </c>
      <c r="Q3054" s="10" t="s">
        <v>8315</v>
      </c>
      <c r="R3054" t="s">
        <v>8355</v>
      </c>
      <c r="S3054" s="14">
        <f t="shared" si="189"/>
        <v>42122.670069444444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7"/>
        <v>0</v>
      </c>
      <c r="P3055">
        <f t="shared" si="188"/>
        <v>13.33</v>
      </c>
      <c r="Q3055" s="10" t="s">
        <v>8315</v>
      </c>
      <c r="R3055" t="s">
        <v>8355</v>
      </c>
      <c r="S3055" s="14">
        <f t="shared" si="189"/>
        <v>41862.761724537035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7"/>
        <v>0</v>
      </c>
      <c r="P3056">
        <f t="shared" si="188"/>
        <v>0</v>
      </c>
      <c r="Q3056" s="10" t="s">
        <v>8315</v>
      </c>
      <c r="R3056" t="s">
        <v>8355</v>
      </c>
      <c r="S3056" s="14">
        <f t="shared" si="189"/>
        <v>42027.832800925928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7"/>
        <v>0</v>
      </c>
      <c r="P3057">
        <f t="shared" si="188"/>
        <v>1</v>
      </c>
      <c r="Q3057" s="10" t="s">
        <v>8315</v>
      </c>
      <c r="R3057" t="s">
        <v>8355</v>
      </c>
      <c r="S3057" s="14">
        <f t="shared" si="189"/>
        <v>41953.95821759259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7"/>
        <v>0</v>
      </c>
      <c r="P3058">
        <f t="shared" si="188"/>
        <v>0</v>
      </c>
      <c r="Q3058" s="10" t="s">
        <v>8315</v>
      </c>
      <c r="R3058" t="s">
        <v>8355</v>
      </c>
      <c r="S3058" s="14">
        <f t="shared" si="189"/>
        <v>41851.636388888888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7"/>
        <v>0</v>
      </c>
      <c r="P3059">
        <f t="shared" si="188"/>
        <v>0</v>
      </c>
      <c r="Q3059" s="10" t="s">
        <v>8315</v>
      </c>
      <c r="R3059" t="s">
        <v>8355</v>
      </c>
      <c r="S3059" s="14">
        <f t="shared" si="189"/>
        <v>42433.650590277779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7"/>
        <v>0</v>
      </c>
      <c r="P3060">
        <f t="shared" si="188"/>
        <v>1</v>
      </c>
      <c r="Q3060" s="10" t="s">
        <v>8315</v>
      </c>
      <c r="R3060" t="s">
        <v>8355</v>
      </c>
      <c r="S3060" s="14">
        <f t="shared" si="189"/>
        <v>42460.374305555553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7"/>
        <v>3</v>
      </c>
      <c r="P3061">
        <f t="shared" si="188"/>
        <v>41</v>
      </c>
      <c r="Q3061" s="10" t="s">
        <v>8315</v>
      </c>
      <c r="R3061" t="s">
        <v>8355</v>
      </c>
      <c r="S3061" s="14">
        <f t="shared" si="189"/>
        <v>41829.935717592591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7"/>
        <v>0</v>
      </c>
      <c r="P3062">
        <f t="shared" si="188"/>
        <v>55.83</v>
      </c>
      <c r="Q3062" s="10" t="s">
        <v>8315</v>
      </c>
      <c r="R3062" t="s">
        <v>8355</v>
      </c>
      <c r="S3062" s="14">
        <f t="shared" si="189"/>
        <v>42245.274699074071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7"/>
        <v>0</v>
      </c>
      <c r="P3063">
        <f t="shared" si="188"/>
        <v>0</v>
      </c>
      <c r="Q3063" s="10" t="s">
        <v>8315</v>
      </c>
      <c r="R3063" t="s">
        <v>8355</v>
      </c>
      <c r="S3063" s="14">
        <f t="shared" si="189"/>
        <v>41834.784120370372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7"/>
        <v>67</v>
      </c>
      <c r="P3064">
        <f t="shared" si="188"/>
        <v>99.76</v>
      </c>
      <c r="Q3064" s="10" t="s">
        <v>8315</v>
      </c>
      <c r="R3064" t="s">
        <v>8355</v>
      </c>
      <c r="S3064" s="14">
        <f t="shared" si="189"/>
        <v>42248.535787037035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7"/>
        <v>20</v>
      </c>
      <c r="P3065">
        <f t="shared" si="188"/>
        <v>25.52</v>
      </c>
      <c r="Q3065" s="10" t="s">
        <v>8315</v>
      </c>
      <c r="R3065" t="s">
        <v>8355</v>
      </c>
      <c r="S3065" s="14">
        <f t="shared" si="189"/>
        <v>42630.922893518517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7"/>
        <v>11</v>
      </c>
      <c r="P3066">
        <f t="shared" si="188"/>
        <v>117.65</v>
      </c>
      <c r="Q3066" s="10" t="s">
        <v>8315</v>
      </c>
      <c r="R3066" t="s">
        <v>8355</v>
      </c>
      <c r="S3066" s="14">
        <f t="shared" si="189"/>
        <v>42299.130162037036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7"/>
        <v>0</v>
      </c>
      <c r="P3067">
        <f t="shared" si="188"/>
        <v>5</v>
      </c>
      <c r="Q3067" s="10" t="s">
        <v>8315</v>
      </c>
      <c r="R3067" t="s">
        <v>8355</v>
      </c>
      <c r="S3067" s="14">
        <f t="shared" si="189"/>
        <v>41825.055231481485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7"/>
        <v>12</v>
      </c>
      <c r="P3068">
        <f t="shared" si="188"/>
        <v>2796.67</v>
      </c>
      <c r="Q3068" s="10" t="s">
        <v>8315</v>
      </c>
      <c r="R3068" t="s">
        <v>8355</v>
      </c>
      <c r="S3068" s="14">
        <f t="shared" si="189"/>
        <v>42531.228437500002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7"/>
        <v>3</v>
      </c>
      <c r="P3069">
        <f t="shared" si="188"/>
        <v>200</v>
      </c>
      <c r="Q3069" s="10" t="s">
        <v>8315</v>
      </c>
      <c r="R3069" t="s">
        <v>8355</v>
      </c>
      <c r="S3069" s="14">
        <f t="shared" si="189"/>
        <v>42226.938414351855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7"/>
        <v>0</v>
      </c>
      <c r="P3070">
        <f t="shared" si="188"/>
        <v>87.5</v>
      </c>
      <c r="Q3070" s="10" t="s">
        <v>8315</v>
      </c>
      <c r="R3070" t="s">
        <v>8355</v>
      </c>
      <c r="S3070" s="14">
        <f t="shared" si="189"/>
        <v>42263.691574074073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7"/>
        <v>14</v>
      </c>
      <c r="P3071">
        <f t="shared" si="188"/>
        <v>20.14</v>
      </c>
      <c r="Q3071" s="10" t="s">
        <v>8315</v>
      </c>
      <c r="R3071" t="s">
        <v>8355</v>
      </c>
      <c r="S3071" s="14">
        <f t="shared" si="189"/>
        <v>41957.833726851852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7"/>
        <v>3</v>
      </c>
      <c r="P3072">
        <f t="shared" si="188"/>
        <v>20.88</v>
      </c>
      <c r="Q3072" s="10" t="s">
        <v>8315</v>
      </c>
      <c r="R3072" t="s">
        <v>8355</v>
      </c>
      <c r="S3072" s="14">
        <f t="shared" si="189"/>
        <v>42690.733437499999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7"/>
        <v>60</v>
      </c>
      <c r="P3073">
        <f t="shared" si="188"/>
        <v>61.31</v>
      </c>
      <c r="Q3073" s="10" t="s">
        <v>8315</v>
      </c>
      <c r="R3073" t="s">
        <v>8355</v>
      </c>
      <c r="S3073" s="14">
        <f t="shared" si="189"/>
        <v>42097.732418981483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0">ROUND(E3074/D3074*100,0)</f>
        <v>0</v>
      </c>
      <c r="P3074">
        <f t="shared" si="188"/>
        <v>1</v>
      </c>
      <c r="Q3074" s="10" t="s">
        <v>8315</v>
      </c>
      <c r="R3074" t="s">
        <v>8355</v>
      </c>
      <c r="S3074" s="14">
        <f t="shared" si="189"/>
        <v>42658.690532407403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0"/>
        <v>0</v>
      </c>
      <c r="P3075">
        <f t="shared" ref="P3075:P3138" si="191">IFERROR(ROUND(E3075/L3075,2),0)</f>
        <v>92.14</v>
      </c>
      <c r="Q3075" s="10" t="s">
        <v>8315</v>
      </c>
      <c r="R3075" t="s">
        <v>8355</v>
      </c>
      <c r="S3075" s="14">
        <f t="shared" ref="S3075:S3138" si="192">(((J3075/60)/60)/24)+DATE(1970,1,1)</f>
        <v>42111.684027777781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0"/>
        <v>0</v>
      </c>
      <c r="P3076">
        <f t="shared" si="191"/>
        <v>7.33</v>
      </c>
      <c r="Q3076" s="10" t="s">
        <v>8315</v>
      </c>
      <c r="R3076" t="s">
        <v>8355</v>
      </c>
      <c r="S3076" s="14">
        <f t="shared" si="192"/>
        <v>42409.571284722217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0"/>
        <v>9</v>
      </c>
      <c r="P3077">
        <f t="shared" si="191"/>
        <v>64.8</v>
      </c>
      <c r="Q3077" s="10" t="s">
        <v>8315</v>
      </c>
      <c r="R3077" t="s">
        <v>8355</v>
      </c>
      <c r="S3077" s="14">
        <f t="shared" si="192"/>
        <v>42551.102314814809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0"/>
        <v>15</v>
      </c>
      <c r="P3078">
        <f t="shared" si="191"/>
        <v>30.12</v>
      </c>
      <c r="Q3078" s="10" t="s">
        <v>8315</v>
      </c>
      <c r="R3078" t="s">
        <v>8355</v>
      </c>
      <c r="S3078" s="14">
        <f t="shared" si="192"/>
        <v>42226.651886574073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0"/>
        <v>0</v>
      </c>
      <c r="P3079">
        <f t="shared" si="191"/>
        <v>52.5</v>
      </c>
      <c r="Q3079" s="10" t="s">
        <v>8315</v>
      </c>
      <c r="R3079" t="s">
        <v>8355</v>
      </c>
      <c r="S3079" s="14">
        <f t="shared" si="192"/>
        <v>42766.956921296296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0"/>
        <v>0</v>
      </c>
      <c r="P3080">
        <f t="shared" si="191"/>
        <v>23.67</v>
      </c>
      <c r="Q3080" s="10" t="s">
        <v>8315</v>
      </c>
      <c r="R3080" t="s">
        <v>8355</v>
      </c>
      <c r="S3080" s="14">
        <f t="shared" si="192"/>
        <v>42031.138831018514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0"/>
        <v>1</v>
      </c>
      <c r="P3081">
        <f t="shared" si="191"/>
        <v>415.78</v>
      </c>
      <c r="Q3081" s="10" t="s">
        <v>8315</v>
      </c>
      <c r="R3081" t="s">
        <v>8355</v>
      </c>
      <c r="S3081" s="14">
        <f t="shared" si="192"/>
        <v>42055.713368055556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0"/>
        <v>0</v>
      </c>
      <c r="P3082">
        <f t="shared" si="191"/>
        <v>53.71</v>
      </c>
      <c r="Q3082" s="10" t="s">
        <v>8315</v>
      </c>
      <c r="R3082" t="s">
        <v>8355</v>
      </c>
      <c r="S3082" s="14">
        <f t="shared" si="192"/>
        <v>41940.028287037036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0"/>
        <v>0</v>
      </c>
      <c r="P3083">
        <f t="shared" si="191"/>
        <v>420.6</v>
      </c>
      <c r="Q3083" s="10" t="s">
        <v>8315</v>
      </c>
      <c r="R3083" t="s">
        <v>8355</v>
      </c>
      <c r="S3083" s="14">
        <f t="shared" si="192"/>
        <v>42237.181608796294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0"/>
        <v>0</v>
      </c>
      <c r="P3084">
        <f t="shared" si="191"/>
        <v>0</v>
      </c>
      <c r="Q3084" s="10" t="s">
        <v>8315</v>
      </c>
      <c r="R3084" t="s">
        <v>8355</v>
      </c>
      <c r="S3084" s="14">
        <f t="shared" si="192"/>
        <v>42293.922986111109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0"/>
        <v>0</v>
      </c>
      <c r="P3085">
        <f t="shared" si="191"/>
        <v>18.670000000000002</v>
      </c>
      <c r="Q3085" s="10" t="s">
        <v>8315</v>
      </c>
      <c r="R3085" t="s">
        <v>8355</v>
      </c>
      <c r="S3085" s="14">
        <f t="shared" si="192"/>
        <v>41853.563402777778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0"/>
        <v>12</v>
      </c>
      <c r="P3086">
        <f t="shared" si="191"/>
        <v>78.33</v>
      </c>
      <c r="Q3086" s="10" t="s">
        <v>8315</v>
      </c>
      <c r="R3086" t="s">
        <v>8355</v>
      </c>
      <c r="S3086" s="14">
        <f t="shared" si="192"/>
        <v>42100.723738425921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0"/>
        <v>2</v>
      </c>
      <c r="P3087">
        <f t="shared" si="191"/>
        <v>67.78</v>
      </c>
      <c r="Q3087" s="10" t="s">
        <v>8315</v>
      </c>
      <c r="R3087" t="s">
        <v>8355</v>
      </c>
      <c r="S3087" s="14">
        <f t="shared" si="192"/>
        <v>42246.883784722217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0"/>
        <v>0</v>
      </c>
      <c r="P3088">
        <f t="shared" si="191"/>
        <v>16.670000000000002</v>
      </c>
      <c r="Q3088" s="10" t="s">
        <v>8315</v>
      </c>
      <c r="R3088" t="s">
        <v>8355</v>
      </c>
      <c r="S3088" s="14">
        <f t="shared" si="192"/>
        <v>42173.67082175926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0"/>
        <v>1</v>
      </c>
      <c r="P3089">
        <f t="shared" si="191"/>
        <v>62.5</v>
      </c>
      <c r="Q3089" s="10" t="s">
        <v>8315</v>
      </c>
      <c r="R3089" t="s">
        <v>8355</v>
      </c>
      <c r="S3089" s="14">
        <f t="shared" si="192"/>
        <v>42665.150347222225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0"/>
        <v>0</v>
      </c>
      <c r="P3090">
        <f t="shared" si="191"/>
        <v>42</v>
      </c>
      <c r="Q3090" s="10" t="s">
        <v>8315</v>
      </c>
      <c r="R3090" t="s">
        <v>8355</v>
      </c>
      <c r="S3090" s="14">
        <f t="shared" si="192"/>
        <v>41981.57230324074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0"/>
        <v>23</v>
      </c>
      <c r="P3091">
        <f t="shared" si="191"/>
        <v>130.09</v>
      </c>
      <c r="Q3091" s="10" t="s">
        <v>8315</v>
      </c>
      <c r="R3091" t="s">
        <v>8355</v>
      </c>
      <c r="S3091" s="14">
        <f t="shared" si="192"/>
        <v>42528.542627314819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0"/>
        <v>5</v>
      </c>
      <c r="P3092">
        <f t="shared" si="191"/>
        <v>1270.22</v>
      </c>
      <c r="Q3092" s="10" t="s">
        <v>8315</v>
      </c>
      <c r="R3092" t="s">
        <v>8355</v>
      </c>
      <c r="S3092" s="14">
        <f t="shared" si="192"/>
        <v>42065.818807870368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0"/>
        <v>16</v>
      </c>
      <c r="P3093">
        <f t="shared" si="191"/>
        <v>88.44</v>
      </c>
      <c r="Q3093" s="10" t="s">
        <v>8315</v>
      </c>
      <c r="R3093" t="s">
        <v>8355</v>
      </c>
      <c r="S3093" s="14">
        <f t="shared" si="192"/>
        <v>42566.948414351849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0"/>
        <v>1</v>
      </c>
      <c r="P3094">
        <f t="shared" si="191"/>
        <v>56.34</v>
      </c>
      <c r="Q3094" s="10" t="s">
        <v>8315</v>
      </c>
      <c r="R3094" t="s">
        <v>8355</v>
      </c>
      <c r="S3094" s="14">
        <f t="shared" si="192"/>
        <v>42255.619351851856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0"/>
        <v>23</v>
      </c>
      <c r="P3095">
        <f t="shared" si="191"/>
        <v>53.53</v>
      </c>
      <c r="Q3095" s="10" t="s">
        <v>8315</v>
      </c>
      <c r="R3095" t="s">
        <v>8355</v>
      </c>
      <c r="S3095" s="14">
        <f t="shared" si="192"/>
        <v>41760.909039351849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0"/>
        <v>0</v>
      </c>
      <c r="P3096">
        <f t="shared" si="191"/>
        <v>25</v>
      </c>
      <c r="Q3096" s="10" t="s">
        <v>8315</v>
      </c>
      <c r="R3096" t="s">
        <v>8355</v>
      </c>
      <c r="S3096" s="14">
        <f t="shared" si="192"/>
        <v>42207.795787037037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0"/>
        <v>0</v>
      </c>
      <c r="P3097">
        <f t="shared" si="191"/>
        <v>50</v>
      </c>
      <c r="Q3097" s="10" t="s">
        <v>8315</v>
      </c>
      <c r="R3097" t="s">
        <v>8355</v>
      </c>
      <c r="S3097" s="14">
        <f t="shared" si="192"/>
        <v>42523.025231481486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0"/>
        <v>4</v>
      </c>
      <c r="P3098">
        <f t="shared" si="191"/>
        <v>56.79</v>
      </c>
      <c r="Q3098" s="10" t="s">
        <v>8315</v>
      </c>
      <c r="R3098" t="s">
        <v>8355</v>
      </c>
      <c r="S3098" s="14">
        <f t="shared" si="192"/>
        <v>42114.825532407413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0"/>
        <v>17</v>
      </c>
      <c r="P3099">
        <f t="shared" si="191"/>
        <v>40.83</v>
      </c>
      <c r="Q3099" s="10" t="s">
        <v>8315</v>
      </c>
      <c r="R3099" t="s">
        <v>8355</v>
      </c>
      <c r="S3099" s="14">
        <f t="shared" si="192"/>
        <v>42629.503483796296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0"/>
        <v>4</v>
      </c>
      <c r="P3100">
        <f t="shared" si="191"/>
        <v>65.11</v>
      </c>
      <c r="Q3100" s="10" t="s">
        <v>8315</v>
      </c>
      <c r="R3100" t="s">
        <v>8355</v>
      </c>
      <c r="S3100" s="14">
        <f t="shared" si="192"/>
        <v>42359.792233796295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0"/>
        <v>14</v>
      </c>
      <c r="P3101">
        <f t="shared" si="191"/>
        <v>55.6</v>
      </c>
      <c r="Q3101" s="10" t="s">
        <v>8315</v>
      </c>
      <c r="R3101" t="s">
        <v>8355</v>
      </c>
      <c r="S3101" s="14">
        <f t="shared" si="192"/>
        <v>42382.189710648148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0"/>
        <v>15</v>
      </c>
      <c r="P3102">
        <f t="shared" si="191"/>
        <v>140.54</v>
      </c>
      <c r="Q3102" s="10" t="s">
        <v>8315</v>
      </c>
      <c r="R3102" t="s">
        <v>8355</v>
      </c>
      <c r="S3102" s="14">
        <f t="shared" si="192"/>
        <v>41902.622395833336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0"/>
        <v>12</v>
      </c>
      <c r="P3103">
        <f t="shared" si="191"/>
        <v>25</v>
      </c>
      <c r="Q3103" s="10" t="s">
        <v>8315</v>
      </c>
      <c r="R3103" t="s">
        <v>8355</v>
      </c>
      <c r="S3103" s="14">
        <f t="shared" si="192"/>
        <v>42171.383530092593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0"/>
        <v>39</v>
      </c>
      <c r="P3104">
        <f t="shared" si="191"/>
        <v>69.53</v>
      </c>
      <c r="Q3104" s="10" t="s">
        <v>8315</v>
      </c>
      <c r="R3104" t="s">
        <v>8355</v>
      </c>
      <c r="S3104" s="14">
        <f t="shared" si="192"/>
        <v>42555.340486111112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0"/>
        <v>0</v>
      </c>
      <c r="P3105">
        <f t="shared" si="191"/>
        <v>5.5</v>
      </c>
      <c r="Q3105" s="10" t="s">
        <v>8315</v>
      </c>
      <c r="R3105" t="s">
        <v>8355</v>
      </c>
      <c r="S3105" s="14">
        <f t="shared" si="192"/>
        <v>42107.156319444446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0"/>
        <v>30</v>
      </c>
      <c r="P3106">
        <f t="shared" si="191"/>
        <v>237</v>
      </c>
      <c r="Q3106" s="10" t="s">
        <v>8315</v>
      </c>
      <c r="R3106" t="s">
        <v>8355</v>
      </c>
      <c r="S3106" s="14">
        <f t="shared" si="192"/>
        <v>42006.908692129626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0"/>
        <v>42</v>
      </c>
      <c r="P3107">
        <f t="shared" si="191"/>
        <v>79.87</v>
      </c>
      <c r="Q3107" s="10" t="s">
        <v>8315</v>
      </c>
      <c r="R3107" t="s">
        <v>8355</v>
      </c>
      <c r="S3107" s="14">
        <f t="shared" si="192"/>
        <v>41876.718935185185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0"/>
        <v>4</v>
      </c>
      <c r="P3108">
        <f t="shared" si="191"/>
        <v>10.25</v>
      </c>
      <c r="Q3108" s="10" t="s">
        <v>8315</v>
      </c>
      <c r="R3108" t="s">
        <v>8355</v>
      </c>
      <c r="S3108" s="14">
        <f t="shared" si="192"/>
        <v>42241.429120370376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0"/>
        <v>20</v>
      </c>
      <c r="P3109">
        <f t="shared" si="191"/>
        <v>272.58999999999997</v>
      </c>
      <c r="Q3109" s="10" t="s">
        <v>8315</v>
      </c>
      <c r="R3109" t="s">
        <v>8355</v>
      </c>
      <c r="S3109" s="14">
        <f t="shared" si="192"/>
        <v>42128.814247685179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0"/>
        <v>0</v>
      </c>
      <c r="P3110">
        <f t="shared" si="191"/>
        <v>13</v>
      </c>
      <c r="Q3110" s="10" t="s">
        <v>8315</v>
      </c>
      <c r="R3110" t="s">
        <v>8355</v>
      </c>
      <c r="S3110" s="14">
        <f t="shared" si="192"/>
        <v>42062.680486111116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0"/>
        <v>25</v>
      </c>
      <c r="P3111">
        <f t="shared" si="191"/>
        <v>58.18</v>
      </c>
      <c r="Q3111" s="10" t="s">
        <v>8315</v>
      </c>
      <c r="R3111" t="s">
        <v>8355</v>
      </c>
      <c r="S3111" s="14">
        <f t="shared" si="192"/>
        <v>41844.125115740739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0"/>
        <v>0</v>
      </c>
      <c r="P3112">
        <f t="shared" si="191"/>
        <v>10</v>
      </c>
      <c r="Q3112" s="10" t="s">
        <v>8315</v>
      </c>
      <c r="R3112" t="s">
        <v>8355</v>
      </c>
      <c r="S3112" s="14">
        <f t="shared" si="192"/>
        <v>42745.031469907408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0"/>
        <v>27</v>
      </c>
      <c r="P3113">
        <f t="shared" si="191"/>
        <v>70.11</v>
      </c>
      <c r="Q3113" s="10" t="s">
        <v>8315</v>
      </c>
      <c r="R3113" t="s">
        <v>8355</v>
      </c>
      <c r="S3113" s="14">
        <f t="shared" si="192"/>
        <v>41885.595138888886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0"/>
        <v>5</v>
      </c>
      <c r="P3114">
        <f t="shared" si="191"/>
        <v>57.89</v>
      </c>
      <c r="Q3114" s="10" t="s">
        <v>8315</v>
      </c>
      <c r="R3114" t="s">
        <v>8355</v>
      </c>
      <c r="S3114" s="14">
        <f t="shared" si="192"/>
        <v>42615.121921296297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0"/>
        <v>4</v>
      </c>
      <c r="P3115">
        <f t="shared" si="191"/>
        <v>125.27</v>
      </c>
      <c r="Q3115" s="10" t="s">
        <v>8315</v>
      </c>
      <c r="R3115" t="s">
        <v>8355</v>
      </c>
      <c r="S3115" s="14">
        <f t="shared" si="192"/>
        <v>42081.731273148151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0"/>
        <v>0</v>
      </c>
      <c r="P3116">
        <f t="shared" si="191"/>
        <v>0</v>
      </c>
      <c r="Q3116" s="10" t="s">
        <v>8315</v>
      </c>
      <c r="R3116" t="s">
        <v>8355</v>
      </c>
      <c r="S3116" s="14">
        <f t="shared" si="192"/>
        <v>41843.632523148146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0"/>
        <v>3</v>
      </c>
      <c r="P3117">
        <f t="shared" si="191"/>
        <v>300</v>
      </c>
      <c r="Q3117" s="10" t="s">
        <v>8315</v>
      </c>
      <c r="R3117" t="s">
        <v>8355</v>
      </c>
      <c r="S3117" s="14">
        <f t="shared" si="192"/>
        <v>42496.447071759263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0"/>
        <v>57</v>
      </c>
      <c r="P3118">
        <f t="shared" si="191"/>
        <v>43</v>
      </c>
      <c r="Q3118" s="10" t="s">
        <v>8315</v>
      </c>
      <c r="R3118" t="s">
        <v>8355</v>
      </c>
      <c r="S3118" s="14">
        <f t="shared" si="192"/>
        <v>42081.515335648146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0"/>
        <v>0</v>
      </c>
      <c r="P3119">
        <f t="shared" si="191"/>
        <v>1</v>
      </c>
      <c r="Q3119" s="10" t="s">
        <v>8315</v>
      </c>
      <c r="R3119" t="s">
        <v>8355</v>
      </c>
      <c r="S3119" s="14">
        <f t="shared" si="192"/>
        <v>42509.374537037031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0"/>
        <v>0</v>
      </c>
      <c r="P3120">
        <f t="shared" si="191"/>
        <v>775</v>
      </c>
      <c r="Q3120" s="10" t="s">
        <v>8315</v>
      </c>
      <c r="R3120" t="s">
        <v>8355</v>
      </c>
      <c r="S3120" s="14">
        <f t="shared" si="192"/>
        <v>42534.649571759262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0"/>
        <v>0</v>
      </c>
      <c r="P3121">
        <f t="shared" si="191"/>
        <v>5</v>
      </c>
      <c r="Q3121" s="10" t="s">
        <v>8315</v>
      </c>
      <c r="R3121" t="s">
        <v>8355</v>
      </c>
      <c r="S3121" s="14">
        <f t="shared" si="192"/>
        <v>42060.04550925926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0"/>
        <v>0</v>
      </c>
      <c r="P3122">
        <f t="shared" si="191"/>
        <v>12.8</v>
      </c>
      <c r="Q3122" s="10" t="s">
        <v>8315</v>
      </c>
      <c r="R3122" t="s">
        <v>8355</v>
      </c>
      <c r="S3122" s="14">
        <f t="shared" si="192"/>
        <v>42435.942083333335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0"/>
        <v>1</v>
      </c>
      <c r="P3123">
        <f t="shared" si="191"/>
        <v>10</v>
      </c>
      <c r="Q3123" s="10" t="s">
        <v>8315</v>
      </c>
      <c r="R3123" t="s">
        <v>8355</v>
      </c>
      <c r="S3123" s="14">
        <f t="shared" si="192"/>
        <v>41848.679803240739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0"/>
        <v>58</v>
      </c>
      <c r="P3124">
        <f t="shared" si="191"/>
        <v>58</v>
      </c>
      <c r="Q3124" s="10" t="s">
        <v>8315</v>
      </c>
      <c r="R3124" t="s">
        <v>8355</v>
      </c>
      <c r="S3124" s="14">
        <f t="shared" si="192"/>
        <v>42678.932083333333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0"/>
        <v>68</v>
      </c>
      <c r="P3125">
        <f t="shared" si="191"/>
        <v>244.8</v>
      </c>
      <c r="Q3125" s="10" t="s">
        <v>8315</v>
      </c>
      <c r="R3125" t="s">
        <v>8355</v>
      </c>
      <c r="S3125" s="14">
        <f t="shared" si="192"/>
        <v>42530.993032407408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0"/>
        <v>0</v>
      </c>
      <c r="P3126">
        <f t="shared" si="191"/>
        <v>6.5</v>
      </c>
      <c r="Q3126" s="10" t="s">
        <v>8315</v>
      </c>
      <c r="R3126" t="s">
        <v>8355</v>
      </c>
      <c r="S3126" s="14">
        <f t="shared" si="192"/>
        <v>41977.780104166668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0"/>
        <v>0</v>
      </c>
      <c r="P3127">
        <f t="shared" si="191"/>
        <v>0</v>
      </c>
      <c r="Q3127" s="10" t="s">
        <v>8315</v>
      </c>
      <c r="R3127" t="s">
        <v>8355</v>
      </c>
      <c r="S3127" s="14">
        <f t="shared" si="192"/>
        <v>42346.20685185185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0"/>
        <v>4</v>
      </c>
      <c r="P3128">
        <f t="shared" si="191"/>
        <v>61.18</v>
      </c>
      <c r="Q3128" s="10" t="s">
        <v>8315</v>
      </c>
      <c r="R3128" t="s">
        <v>8355</v>
      </c>
      <c r="S3128" s="14">
        <f t="shared" si="192"/>
        <v>42427.01807870371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0"/>
        <v>0</v>
      </c>
      <c r="P3129">
        <f t="shared" si="191"/>
        <v>0</v>
      </c>
      <c r="Q3129" s="10" t="s">
        <v>8315</v>
      </c>
      <c r="R3129" t="s">
        <v>8355</v>
      </c>
      <c r="S3129" s="14">
        <f t="shared" si="192"/>
        <v>42034.856817129628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0"/>
        <v>109</v>
      </c>
      <c r="P3130">
        <f t="shared" si="191"/>
        <v>139.24</v>
      </c>
      <c r="Q3130" s="10" t="s">
        <v>8315</v>
      </c>
      <c r="R3130" t="s">
        <v>8316</v>
      </c>
      <c r="S3130" s="14">
        <f t="shared" si="192"/>
        <v>42780.825706018513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0"/>
        <v>1</v>
      </c>
      <c r="P3131">
        <f t="shared" si="191"/>
        <v>10</v>
      </c>
      <c r="Q3131" s="10" t="s">
        <v>8315</v>
      </c>
      <c r="R3131" t="s">
        <v>8316</v>
      </c>
      <c r="S3131" s="14">
        <f t="shared" si="192"/>
        <v>42803.842812499999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0"/>
        <v>4</v>
      </c>
      <c r="P3132">
        <f t="shared" si="191"/>
        <v>93.75</v>
      </c>
      <c r="Q3132" s="10" t="s">
        <v>8315</v>
      </c>
      <c r="R3132" t="s">
        <v>8316</v>
      </c>
      <c r="S3132" s="14">
        <f t="shared" si="192"/>
        <v>42808.640231481477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0"/>
        <v>16</v>
      </c>
      <c r="P3133">
        <f t="shared" si="191"/>
        <v>53.75</v>
      </c>
      <c r="Q3133" s="10" t="s">
        <v>8315</v>
      </c>
      <c r="R3133" t="s">
        <v>8316</v>
      </c>
      <c r="S3133" s="14">
        <f t="shared" si="192"/>
        <v>42803.579224537039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0"/>
        <v>0</v>
      </c>
      <c r="P3134">
        <f t="shared" si="191"/>
        <v>10</v>
      </c>
      <c r="Q3134" s="10" t="s">
        <v>8315</v>
      </c>
      <c r="R3134" t="s">
        <v>8316</v>
      </c>
      <c r="S3134" s="14">
        <f t="shared" si="192"/>
        <v>42786.350231481483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0"/>
        <v>108</v>
      </c>
      <c r="P3135">
        <f t="shared" si="191"/>
        <v>33.75</v>
      </c>
      <c r="Q3135" s="10" t="s">
        <v>8315</v>
      </c>
      <c r="R3135" t="s">
        <v>8316</v>
      </c>
      <c r="S3135" s="14">
        <f t="shared" si="192"/>
        <v>42788.565208333333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0"/>
        <v>23</v>
      </c>
      <c r="P3136">
        <f t="shared" si="191"/>
        <v>18.75</v>
      </c>
      <c r="Q3136" s="10" t="s">
        <v>8315</v>
      </c>
      <c r="R3136" t="s">
        <v>8316</v>
      </c>
      <c r="S3136" s="14">
        <f t="shared" si="192"/>
        <v>42800.720127314817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0"/>
        <v>21</v>
      </c>
      <c r="P3137">
        <f t="shared" si="191"/>
        <v>23.14</v>
      </c>
      <c r="Q3137" s="10" t="s">
        <v>8315</v>
      </c>
      <c r="R3137" t="s">
        <v>8316</v>
      </c>
      <c r="S3137" s="14">
        <f t="shared" si="192"/>
        <v>42807.151863425926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3">ROUND(E3138/D3138*100,0)</f>
        <v>128</v>
      </c>
      <c r="P3138">
        <f t="shared" si="191"/>
        <v>29.05</v>
      </c>
      <c r="Q3138" s="10" t="s">
        <v>8315</v>
      </c>
      <c r="R3138" t="s">
        <v>8316</v>
      </c>
      <c r="S3138" s="14">
        <f t="shared" si="192"/>
        <v>42789.462430555555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3"/>
        <v>3</v>
      </c>
      <c r="P3139">
        <f t="shared" ref="P3139:P3202" si="194">IFERROR(ROUND(E3139/L3139,2),0)</f>
        <v>50</v>
      </c>
      <c r="Q3139" s="10" t="s">
        <v>8315</v>
      </c>
      <c r="R3139" t="s">
        <v>8316</v>
      </c>
      <c r="S3139" s="14">
        <f t="shared" ref="S3139:S3202" si="195">(((J3139/60)/60)/24)+DATE(1970,1,1)</f>
        <v>42807.885057870371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3"/>
        <v>0</v>
      </c>
      <c r="P3140">
        <f t="shared" si="194"/>
        <v>0</v>
      </c>
      <c r="Q3140" s="10" t="s">
        <v>8315</v>
      </c>
      <c r="R3140" t="s">
        <v>8316</v>
      </c>
      <c r="S3140" s="14">
        <f t="shared" si="195"/>
        <v>42809.645914351851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3"/>
        <v>5</v>
      </c>
      <c r="P3141">
        <f t="shared" si="194"/>
        <v>450</v>
      </c>
      <c r="Q3141" s="10" t="s">
        <v>8315</v>
      </c>
      <c r="R3141" t="s">
        <v>8316</v>
      </c>
      <c r="S3141" s="14">
        <f t="shared" si="195"/>
        <v>42785.270370370374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3"/>
        <v>1</v>
      </c>
      <c r="P3142">
        <f t="shared" si="194"/>
        <v>24</v>
      </c>
      <c r="Q3142" s="10" t="s">
        <v>8315</v>
      </c>
      <c r="R3142" t="s">
        <v>8316</v>
      </c>
      <c r="S3142" s="14">
        <f t="shared" si="195"/>
        <v>42802.718784722223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3"/>
        <v>52</v>
      </c>
      <c r="P3143">
        <f t="shared" si="194"/>
        <v>32.25</v>
      </c>
      <c r="Q3143" s="10" t="s">
        <v>8315</v>
      </c>
      <c r="R3143" t="s">
        <v>8316</v>
      </c>
      <c r="S3143" s="14">
        <f t="shared" si="195"/>
        <v>42800.753333333334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3"/>
        <v>2</v>
      </c>
      <c r="P3144">
        <f t="shared" si="194"/>
        <v>15</v>
      </c>
      <c r="Q3144" s="10" t="s">
        <v>8315</v>
      </c>
      <c r="R3144" t="s">
        <v>8316</v>
      </c>
      <c r="S3144" s="14">
        <f t="shared" si="195"/>
        <v>42783.513182870374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3"/>
        <v>0</v>
      </c>
      <c r="P3145">
        <f t="shared" si="194"/>
        <v>0</v>
      </c>
      <c r="Q3145" s="10" t="s">
        <v>8315</v>
      </c>
      <c r="R3145" t="s">
        <v>8316</v>
      </c>
      <c r="S3145" s="14">
        <f t="shared" si="195"/>
        <v>42808.358287037037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3"/>
        <v>75</v>
      </c>
      <c r="P3146">
        <f t="shared" si="194"/>
        <v>251.33</v>
      </c>
      <c r="Q3146" s="10" t="s">
        <v>8315</v>
      </c>
      <c r="R3146" t="s">
        <v>8316</v>
      </c>
      <c r="S3146" s="14">
        <f t="shared" si="195"/>
        <v>42796.538275462968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3"/>
        <v>0</v>
      </c>
      <c r="P3147">
        <f t="shared" si="194"/>
        <v>0</v>
      </c>
      <c r="Q3147" s="10" t="s">
        <v>8315</v>
      </c>
      <c r="R3147" t="s">
        <v>8316</v>
      </c>
      <c r="S3147" s="14">
        <f t="shared" si="195"/>
        <v>42762.040902777779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3"/>
        <v>11</v>
      </c>
      <c r="P3148">
        <f t="shared" si="194"/>
        <v>437.5</v>
      </c>
      <c r="Q3148" s="10" t="s">
        <v>8315</v>
      </c>
      <c r="R3148" t="s">
        <v>8316</v>
      </c>
      <c r="S3148" s="14">
        <f t="shared" si="195"/>
        <v>42796.682476851856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3"/>
        <v>118</v>
      </c>
      <c r="P3149">
        <f t="shared" si="194"/>
        <v>110.35</v>
      </c>
      <c r="Q3149" s="10" t="s">
        <v>8315</v>
      </c>
      <c r="R3149" t="s">
        <v>8316</v>
      </c>
      <c r="S3149" s="14">
        <f t="shared" si="195"/>
        <v>41909.969386574077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3"/>
        <v>131</v>
      </c>
      <c r="P3150">
        <f t="shared" si="194"/>
        <v>41.42</v>
      </c>
      <c r="Q3150" s="10" t="s">
        <v>8315</v>
      </c>
      <c r="R3150" t="s">
        <v>8316</v>
      </c>
      <c r="S3150" s="14">
        <f t="shared" si="195"/>
        <v>41891.665324074071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3"/>
        <v>104</v>
      </c>
      <c r="P3151">
        <f t="shared" si="194"/>
        <v>52</v>
      </c>
      <c r="Q3151" s="10" t="s">
        <v>8315</v>
      </c>
      <c r="R3151" t="s">
        <v>8316</v>
      </c>
      <c r="S3151" s="14">
        <f t="shared" si="195"/>
        <v>41226.017361111109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3"/>
        <v>101</v>
      </c>
      <c r="P3152">
        <f t="shared" si="194"/>
        <v>33.99</v>
      </c>
      <c r="Q3152" s="10" t="s">
        <v>8315</v>
      </c>
      <c r="R3152" t="s">
        <v>8316</v>
      </c>
      <c r="S3152" s="14">
        <f t="shared" si="195"/>
        <v>40478.263923611114</v>
      </c>
    </row>
    <row r="3153" spans="1:23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3"/>
        <v>100</v>
      </c>
      <c r="P3153">
        <f t="shared" si="194"/>
        <v>103.35</v>
      </c>
      <c r="Q3153" s="10" t="s">
        <v>8315</v>
      </c>
      <c r="R3153" t="s">
        <v>8316</v>
      </c>
      <c r="S3153" s="14">
        <f t="shared" si="195"/>
        <v>41862.83997685185</v>
      </c>
    </row>
    <row r="3154" spans="1:23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3"/>
        <v>106</v>
      </c>
      <c r="P3154">
        <f t="shared" si="194"/>
        <v>34.79</v>
      </c>
      <c r="Q3154" s="10" t="s">
        <v>8315</v>
      </c>
      <c r="R3154" t="s">
        <v>8316</v>
      </c>
      <c r="S3154" s="14">
        <f t="shared" si="195"/>
        <v>41550.867673611108</v>
      </c>
    </row>
    <row r="3155" spans="1:23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3"/>
        <v>336</v>
      </c>
      <c r="P3155">
        <f t="shared" si="194"/>
        <v>41.77</v>
      </c>
      <c r="Q3155" s="10" t="s">
        <v>8315</v>
      </c>
      <c r="R3155" t="s">
        <v>8316</v>
      </c>
      <c r="S3155" s="14">
        <f t="shared" si="195"/>
        <v>40633.154363425929</v>
      </c>
    </row>
    <row r="3156" spans="1:23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3"/>
        <v>113</v>
      </c>
      <c r="P3156">
        <f t="shared" si="194"/>
        <v>64.27</v>
      </c>
      <c r="Q3156" s="10" t="s">
        <v>8315</v>
      </c>
      <c r="R3156" t="s">
        <v>8316</v>
      </c>
      <c r="S3156" s="14">
        <f t="shared" si="195"/>
        <v>40970.875671296293</v>
      </c>
    </row>
    <row r="3157" spans="1:23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3"/>
        <v>189</v>
      </c>
      <c r="P3157">
        <f t="shared" si="194"/>
        <v>31.21</v>
      </c>
      <c r="Q3157" s="10" t="s">
        <v>8315</v>
      </c>
      <c r="R3157" t="s">
        <v>8316</v>
      </c>
      <c r="S3157" s="14">
        <f t="shared" si="195"/>
        <v>41233.499131944445</v>
      </c>
    </row>
    <row r="3158" spans="1:23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3"/>
        <v>102</v>
      </c>
      <c r="P3158">
        <f t="shared" si="194"/>
        <v>62.92</v>
      </c>
      <c r="Q3158" s="10" t="s">
        <v>8315</v>
      </c>
      <c r="R3158" t="s">
        <v>8316</v>
      </c>
      <c r="S3158" s="14">
        <f t="shared" si="195"/>
        <v>41026.953055555554</v>
      </c>
    </row>
    <row r="3159" spans="1:23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3"/>
        <v>101</v>
      </c>
      <c r="P3159">
        <f t="shared" si="194"/>
        <v>98.54</v>
      </c>
      <c r="Q3159" s="10" t="s">
        <v>8315</v>
      </c>
      <c r="R3159" t="s">
        <v>8316</v>
      </c>
      <c r="S3159" s="14">
        <f t="shared" si="195"/>
        <v>41829.788252314815</v>
      </c>
    </row>
    <row r="3160" spans="1:23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3"/>
        <v>114</v>
      </c>
      <c r="P3160">
        <f t="shared" si="194"/>
        <v>82.61</v>
      </c>
      <c r="Q3160" s="10" t="s">
        <v>8315</v>
      </c>
      <c r="R3160" t="s">
        <v>8316</v>
      </c>
      <c r="S3160" s="14">
        <f t="shared" si="195"/>
        <v>41447.839722222219</v>
      </c>
    </row>
    <row r="3161" spans="1:23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3"/>
        <v>133</v>
      </c>
      <c r="P3161">
        <f t="shared" si="194"/>
        <v>38.5</v>
      </c>
      <c r="Q3161" s="10" t="s">
        <v>8315</v>
      </c>
      <c r="R3161" t="s">
        <v>8316</v>
      </c>
      <c r="S3161" s="14">
        <f t="shared" si="195"/>
        <v>40884.066678240742</v>
      </c>
    </row>
    <row r="3162" spans="1:23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3"/>
        <v>102</v>
      </c>
      <c r="P3162">
        <f t="shared" si="194"/>
        <v>80.16</v>
      </c>
      <c r="Q3162" s="10" t="s">
        <v>8315</v>
      </c>
      <c r="R3162" t="s">
        <v>8316</v>
      </c>
      <c r="S3162" s="14">
        <f t="shared" si="195"/>
        <v>41841.26489583333</v>
      </c>
      <c r="V3162" t="s">
        <v>8381</v>
      </c>
      <c r="W3162">
        <f>AVERAGE(E3162/L3162)</f>
        <v>80.15789473684211</v>
      </c>
    </row>
    <row r="3163" spans="1:23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3"/>
        <v>105</v>
      </c>
      <c r="P3163">
        <f t="shared" si="194"/>
        <v>28.41</v>
      </c>
      <c r="Q3163" s="10" t="s">
        <v>8315</v>
      </c>
      <c r="R3163" t="s">
        <v>8316</v>
      </c>
      <c r="S3163" s="14">
        <f t="shared" si="195"/>
        <v>41897.536134259259</v>
      </c>
    </row>
    <row r="3164" spans="1:23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3"/>
        <v>127</v>
      </c>
      <c r="P3164">
        <f t="shared" si="194"/>
        <v>80.73</v>
      </c>
      <c r="Q3164" s="10" t="s">
        <v>8315</v>
      </c>
      <c r="R3164" t="s">
        <v>8316</v>
      </c>
      <c r="S3164" s="14">
        <f t="shared" si="195"/>
        <v>41799.685902777775</v>
      </c>
    </row>
    <row r="3165" spans="1:23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3"/>
        <v>111</v>
      </c>
      <c r="P3165">
        <f t="shared" si="194"/>
        <v>200.69</v>
      </c>
      <c r="Q3165" s="10" t="s">
        <v>8315</v>
      </c>
      <c r="R3165" t="s">
        <v>8316</v>
      </c>
      <c r="S3165" s="14">
        <f t="shared" si="195"/>
        <v>41775.753761574073</v>
      </c>
    </row>
    <row r="3166" spans="1:23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3"/>
        <v>107</v>
      </c>
      <c r="P3166">
        <f t="shared" si="194"/>
        <v>37.590000000000003</v>
      </c>
      <c r="Q3166" s="10" t="s">
        <v>8315</v>
      </c>
      <c r="R3166" t="s">
        <v>8316</v>
      </c>
      <c r="S3166" s="14">
        <f t="shared" si="195"/>
        <v>41766.80572916667</v>
      </c>
    </row>
    <row r="3167" spans="1:23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3"/>
        <v>163</v>
      </c>
      <c r="P3167">
        <f t="shared" si="194"/>
        <v>58.1</v>
      </c>
      <c r="Q3167" s="10" t="s">
        <v>8315</v>
      </c>
      <c r="R3167" t="s">
        <v>8316</v>
      </c>
      <c r="S3167" s="14">
        <f t="shared" si="195"/>
        <v>40644.159259259257</v>
      </c>
    </row>
    <row r="3168" spans="1:23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3"/>
        <v>160</v>
      </c>
      <c r="P3168">
        <f t="shared" si="194"/>
        <v>60.3</v>
      </c>
      <c r="Q3168" s="10" t="s">
        <v>8315</v>
      </c>
      <c r="R3168" t="s">
        <v>8316</v>
      </c>
      <c r="S3168" s="14">
        <f t="shared" si="195"/>
        <v>41940.69158564815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3"/>
        <v>116</v>
      </c>
      <c r="P3169">
        <f t="shared" si="194"/>
        <v>63.36</v>
      </c>
      <c r="Q3169" s="10" t="s">
        <v>8315</v>
      </c>
      <c r="R3169" t="s">
        <v>8316</v>
      </c>
      <c r="S3169" s="14">
        <f t="shared" si="195"/>
        <v>41839.175706018519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3"/>
        <v>124</v>
      </c>
      <c r="P3170">
        <f t="shared" si="194"/>
        <v>50.9</v>
      </c>
      <c r="Q3170" s="10" t="s">
        <v>8315</v>
      </c>
      <c r="R3170" t="s">
        <v>8316</v>
      </c>
      <c r="S3170" s="14">
        <f t="shared" si="195"/>
        <v>41772.105937500004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3"/>
        <v>103</v>
      </c>
      <c r="P3171">
        <f t="shared" si="194"/>
        <v>100.5</v>
      </c>
      <c r="Q3171" s="10" t="s">
        <v>8315</v>
      </c>
      <c r="R3171" t="s">
        <v>8316</v>
      </c>
      <c r="S3171" s="14">
        <f t="shared" si="195"/>
        <v>41591.737974537034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3"/>
        <v>112</v>
      </c>
      <c r="P3172">
        <f t="shared" si="194"/>
        <v>31.62</v>
      </c>
      <c r="Q3172" s="10" t="s">
        <v>8315</v>
      </c>
      <c r="R3172" t="s">
        <v>8316</v>
      </c>
      <c r="S3172" s="14">
        <f t="shared" si="195"/>
        <v>41789.080370370371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3"/>
        <v>109</v>
      </c>
      <c r="P3173">
        <f t="shared" si="194"/>
        <v>65.099999999999994</v>
      </c>
      <c r="Q3173" s="10" t="s">
        <v>8315</v>
      </c>
      <c r="R3173" t="s">
        <v>8316</v>
      </c>
      <c r="S3173" s="14">
        <f t="shared" si="195"/>
        <v>42466.608310185184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3"/>
        <v>115</v>
      </c>
      <c r="P3174">
        <f t="shared" si="194"/>
        <v>79.31</v>
      </c>
      <c r="Q3174" s="10" t="s">
        <v>8315</v>
      </c>
      <c r="R3174" t="s">
        <v>8316</v>
      </c>
      <c r="S3174" s="14">
        <f t="shared" si="195"/>
        <v>40923.729953703703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3"/>
        <v>103</v>
      </c>
      <c r="P3175">
        <f t="shared" si="194"/>
        <v>139.19</v>
      </c>
      <c r="Q3175" s="10" t="s">
        <v>8315</v>
      </c>
      <c r="R3175" t="s">
        <v>8316</v>
      </c>
      <c r="S3175" s="14">
        <f t="shared" si="195"/>
        <v>41878.878379629627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3"/>
        <v>101</v>
      </c>
      <c r="P3176">
        <f t="shared" si="194"/>
        <v>131.91</v>
      </c>
      <c r="Q3176" s="10" t="s">
        <v>8315</v>
      </c>
      <c r="R3176" t="s">
        <v>8316</v>
      </c>
      <c r="S3176" s="14">
        <f t="shared" si="195"/>
        <v>41862.864675925928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3"/>
        <v>110</v>
      </c>
      <c r="P3177">
        <f t="shared" si="194"/>
        <v>91.3</v>
      </c>
      <c r="Q3177" s="10" t="s">
        <v>8315</v>
      </c>
      <c r="R3177" t="s">
        <v>8316</v>
      </c>
      <c r="S3177" s="14">
        <f t="shared" si="195"/>
        <v>40531.886886574073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3"/>
        <v>115</v>
      </c>
      <c r="P3178">
        <f t="shared" si="194"/>
        <v>39.67</v>
      </c>
      <c r="Q3178" s="10" t="s">
        <v>8315</v>
      </c>
      <c r="R3178" t="s">
        <v>8316</v>
      </c>
      <c r="S3178" s="14">
        <f t="shared" si="195"/>
        <v>41477.930914351848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3"/>
        <v>117</v>
      </c>
      <c r="P3179">
        <f t="shared" si="194"/>
        <v>57.55</v>
      </c>
      <c r="Q3179" s="10" t="s">
        <v>8315</v>
      </c>
      <c r="R3179" t="s">
        <v>8316</v>
      </c>
      <c r="S3179" s="14">
        <f t="shared" si="195"/>
        <v>41781.666770833333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3"/>
        <v>172</v>
      </c>
      <c r="P3180">
        <f t="shared" si="194"/>
        <v>33.03</v>
      </c>
      <c r="Q3180" s="10" t="s">
        <v>8315</v>
      </c>
      <c r="R3180" t="s">
        <v>8316</v>
      </c>
      <c r="S3180" s="14">
        <f t="shared" si="195"/>
        <v>41806.605034722219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3"/>
        <v>114</v>
      </c>
      <c r="P3181">
        <f t="shared" si="194"/>
        <v>77.34</v>
      </c>
      <c r="Q3181" s="10" t="s">
        <v>8315</v>
      </c>
      <c r="R3181" t="s">
        <v>8316</v>
      </c>
      <c r="S3181" s="14">
        <f t="shared" si="195"/>
        <v>41375.702210648145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3"/>
        <v>120</v>
      </c>
      <c r="P3182">
        <f t="shared" si="194"/>
        <v>31.93</v>
      </c>
      <c r="Q3182" s="10" t="s">
        <v>8315</v>
      </c>
      <c r="R3182" t="s">
        <v>8316</v>
      </c>
      <c r="S3182" s="14">
        <f t="shared" si="195"/>
        <v>41780.412604166668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3"/>
        <v>109</v>
      </c>
      <c r="P3183">
        <f t="shared" si="194"/>
        <v>36.33</v>
      </c>
      <c r="Q3183" s="10" t="s">
        <v>8315</v>
      </c>
      <c r="R3183" t="s">
        <v>8316</v>
      </c>
      <c r="S3183" s="14">
        <f t="shared" si="195"/>
        <v>41779.310034722221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3"/>
        <v>101</v>
      </c>
      <c r="P3184">
        <f t="shared" si="194"/>
        <v>46.77</v>
      </c>
      <c r="Q3184" s="10" t="s">
        <v>8315</v>
      </c>
      <c r="R3184" t="s">
        <v>8316</v>
      </c>
      <c r="S3184" s="14">
        <f t="shared" si="195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3"/>
        <v>109</v>
      </c>
      <c r="P3185">
        <f t="shared" si="194"/>
        <v>40.07</v>
      </c>
      <c r="Q3185" s="10" t="s">
        <v>8315</v>
      </c>
      <c r="R3185" t="s">
        <v>8316</v>
      </c>
      <c r="S3185" s="14">
        <f t="shared" si="195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3"/>
        <v>107</v>
      </c>
      <c r="P3186">
        <f t="shared" si="194"/>
        <v>100.22</v>
      </c>
      <c r="Q3186" s="10" t="s">
        <v>8315</v>
      </c>
      <c r="R3186" t="s">
        <v>8316</v>
      </c>
      <c r="S3186" s="14">
        <f t="shared" si="195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3"/>
        <v>100</v>
      </c>
      <c r="P3187">
        <f t="shared" si="194"/>
        <v>41.67</v>
      </c>
      <c r="Q3187" s="10" t="s">
        <v>8315</v>
      </c>
      <c r="R3187" t="s">
        <v>8316</v>
      </c>
      <c r="S3187" s="14">
        <f t="shared" si="195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3"/>
        <v>102</v>
      </c>
      <c r="P3188">
        <f t="shared" si="194"/>
        <v>46.71</v>
      </c>
      <c r="Q3188" s="10" t="s">
        <v>8315</v>
      </c>
      <c r="R3188" t="s">
        <v>8316</v>
      </c>
      <c r="S3188" s="14">
        <f t="shared" si="195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3"/>
        <v>116</v>
      </c>
      <c r="P3189">
        <f t="shared" si="194"/>
        <v>71.489999999999995</v>
      </c>
      <c r="Q3189" s="10" t="s">
        <v>8315</v>
      </c>
      <c r="R3189" t="s">
        <v>8316</v>
      </c>
      <c r="S3189" s="14">
        <f t="shared" si="195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3"/>
        <v>65</v>
      </c>
      <c r="P3190">
        <f t="shared" si="194"/>
        <v>14.44</v>
      </c>
      <c r="Q3190" s="10" t="s">
        <v>8315</v>
      </c>
      <c r="R3190" t="s">
        <v>8357</v>
      </c>
      <c r="S3190" s="14">
        <f t="shared" si="195"/>
        <v>42144.415532407409</v>
      </c>
      <c r="T3190">
        <f>YEAR(S3190)</f>
        <v>2015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3"/>
        <v>12</v>
      </c>
      <c r="P3191">
        <f t="shared" si="194"/>
        <v>356.84</v>
      </c>
      <c r="Q3191" s="10" t="s">
        <v>8315</v>
      </c>
      <c r="R3191" t="s">
        <v>8357</v>
      </c>
      <c r="S3191" s="14">
        <f t="shared" si="195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3"/>
        <v>0</v>
      </c>
      <c r="P3192">
        <f t="shared" si="194"/>
        <v>0</v>
      </c>
      <c r="Q3192" s="10" t="s">
        <v>8315</v>
      </c>
      <c r="R3192" t="s">
        <v>8357</v>
      </c>
      <c r="S3192" s="14">
        <f t="shared" si="195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3"/>
        <v>4</v>
      </c>
      <c r="P3193">
        <f t="shared" si="194"/>
        <v>37.75</v>
      </c>
      <c r="Q3193" s="10" t="s">
        <v>8315</v>
      </c>
      <c r="R3193" t="s">
        <v>8357</v>
      </c>
      <c r="S3193" s="14">
        <f t="shared" si="195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3"/>
        <v>1</v>
      </c>
      <c r="P3194">
        <f t="shared" si="194"/>
        <v>12.75</v>
      </c>
      <c r="Q3194" s="10" t="s">
        <v>8315</v>
      </c>
      <c r="R3194" t="s">
        <v>8357</v>
      </c>
      <c r="S3194" s="14">
        <f t="shared" si="195"/>
        <v>42018.94049768518</v>
      </c>
      <c r="T3194">
        <f t="shared" ref="T3194:T3195" si="196">YEAR(S3194)</f>
        <v>2015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3"/>
        <v>12</v>
      </c>
      <c r="P3195">
        <f t="shared" si="194"/>
        <v>24.46</v>
      </c>
      <c r="Q3195" s="10" t="s">
        <v>8315</v>
      </c>
      <c r="R3195" t="s">
        <v>8357</v>
      </c>
      <c r="S3195" s="14">
        <f t="shared" si="195"/>
        <v>42010.968240740738</v>
      </c>
      <c r="T3195">
        <f t="shared" si="196"/>
        <v>2015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3"/>
        <v>0</v>
      </c>
      <c r="P3196">
        <f t="shared" si="194"/>
        <v>0</v>
      </c>
      <c r="Q3196" s="10" t="s">
        <v>8315</v>
      </c>
      <c r="R3196" t="s">
        <v>8357</v>
      </c>
      <c r="S3196" s="14">
        <f t="shared" si="195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3"/>
        <v>59</v>
      </c>
      <c r="P3197">
        <f t="shared" si="194"/>
        <v>53.08</v>
      </c>
      <c r="Q3197" s="10" t="s">
        <v>8315</v>
      </c>
      <c r="R3197" t="s">
        <v>8357</v>
      </c>
      <c r="S3197" s="14">
        <f t="shared" si="195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3"/>
        <v>0</v>
      </c>
      <c r="P3198">
        <f t="shared" si="194"/>
        <v>300</v>
      </c>
      <c r="Q3198" s="10" t="s">
        <v>8315</v>
      </c>
      <c r="R3198" t="s">
        <v>8357</v>
      </c>
      <c r="S3198" s="14">
        <f t="shared" si="195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3"/>
        <v>11</v>
      </c>
      <c r="P3199">
        <f t="shared" si="194"/>
        <v>286.25</v>
      </c>
      <c r="Q3199" s="10" t="s">
        <v>8315</v>
      </c>
      <c r="R3199" t="s">
        <v>8357</v>
      </c>
      <c r="S3199" s="14">
        <f t="shared" si="195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3"/>
        <v>0</v>
      </c>
      <c r="P3200">
        <f t="shared" si="194"/>
        <v>36.67</v>
      </c>
      <c r="Q3200" s="10" t="s">
        <v>8315</v>
      </c>
      <c r="R3200" t="s">
        <v>8357</v>
      </c>
      <c r="S3200" s="14">
        <f t="shared" si="195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3"/>
        <v>52</v>
      </c>
      <c r="P3201">
        <f t="shared" si="194"/>
        <v>49.21</v>
      </c>
      <c r="Q3201" s="10" t="s">
        <v>8315</v>
      </c>
      <c r="R3201" t="s">
        <v>8357</v>
      </c>
      <c r="S3201" s="14">
        <f t="shared" si="195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97">ROUND(E3202/D3202*100,0)</f>
        <v>0</v>
      </c>
      <c r="P3202">
        <f t="shared" si="194"/>
        <v>1</v>
      </c>
      <c r="Q3202" s="10" t="s">
        <v>8315</v>
      </c>
      <c r="R3202" t="s">
        <v>8357</v>
      </c>
      <c r="S3202" s="14">
        <f t="shared" si="195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97"/>
        <v>1</v>
      </c>
      <c r="P3203">
        <f t="shared" ref="P3203:P3266" si="198">IFERROR(ROUND(E3203/L3203,2),0)</f>
        <v>12.5</v>
      </c>
      <c r="Q3203" s="10" t="s">
        <v>8315</v>
      </c>
      <c r="R3203" t="s">
        <v>8357</v>
      </c>
      <c r="S3203" s="14">
        <f t="shared" ref="S3203:S3266" si="199">(((J3203/60)/60)/24)+DATE(1970,1,1)</f>
        <v>41861.767094907409</v>
      </c>
      <c r="T3203">
        <f>YEAR(S3203)</f>
        <v>2014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97"/>
        <v>55</v>
      </c>
      <c r="P3204">
        <f t="shared" si="198"/>
        <v>109.04</v>
      </c>
      <c r="Q3204" s="10" t="s">
        <v>8315</v>
      </c>
      <c r="R3204" t="s">
        <v>8357</v>
      </c>
      <c r="S3204" s="14">
        <f t="shared" si="199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97"/>
        <v>25</v>
      </c>
      <c r="P3205">
        <f t="shared" si="198"/>
        <v>41.67</v>
      </c>
      <c r="Q3205" s="10" t="s">
        <v>8315</v>
      </c>
      <c r="R3205" t="s">
        <v>8357</v>
      </c>
      <c r="S3205" s="14">
        <f t="shared" si="199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97"/>
        <v>0</v>
      </c>
      <c r="P3206">
        <f t="shared" si="198"/>
        <v>0</v>
      </c>
      <c r="Q3206" s="10" t="s">
        <v>8315</v>
      </c>
      <c r="R3206" t="s">
        <v>8357</v>
      </c>
      <c r="S3206" s="14">
        <f t="shared" si="199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97"/>
        <v>3</v>
      </c>
      <c r="P3207">
        <f t="shared" si="198"/>
        <v>22.75</v>
      </c>
      <c r="Q3207" s="10" t="s">
        <v>8315</v>
      </c>
      <c r="R3207" t="s">
        <v>8357</v>
      </c>
      <c r="S3207" s="14">
        <f t="shared" si="199"/>
        <v>42095.374675925923</v>
      </c>
      <c r="T3207">
        <f>YEAR(S3207)</f>
        <v>2015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97"/>
        <v>0</v>
      </c>
      <c r="P3208">
        <f t="shared" si="198"/>
        <v>0</v>
      </c>
      <c r="Q3208" s="10" t="s">
        <v>8315</v>
      </c>
      <c r="R3208" t="s">
        <v>8357</v>
      </c>
      <c r="S3208" s="14">
        <f t="shared" si="199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97"/>
        <v>46</v>
      </c>
      <c r="P3209">
        <f t="shared" si="198"/>
        <v>70.83</v>
      </c>
      <c r="Q3209" s="10" t="s">
        <v>8315</v>
      </c>
      <c r="R3209" t="s">
        <v>8357</v>
      </c>
      <c r="S3209" s="14">
        <f t="shared" si="199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97"/>
        <v>104</v>
      </c>
      <c r="P3210">
        <f t="shared" si="198"/>
        <v>63.11</v>
      </c>
      <c r="Q3210" s="10" t="s">
        <v>8315</v>
      </c>
      <c r="R3210" t="s">
        <v>8316</v>
      </c>
      <c r="S3210" s="14">
        <f t="shared" si="199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97"/>
        <v>119</v>
      </c>
      <c r="P3211">
        <f t="shared" si="198"/>
        <v>50.16</v>
      </c>
      <c r="Q3211" s="10" t="s">
        <v>8315</v>
      </c>
      <c r="R3211" t="s">
        <v>8316</v>
      </c>
      <c r="S3211" s="14">
        <f t="shared" si="199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97"/>
        <v>126</v>
      </c>
      <c r="P3212">
        <f t="shared" si="198"/>
        <v>62.88</v>
      </c>
      <c r="Q3212" s="10" t="s">
        <v>8315</v>
      </c>
      <c r="R3212" t="s">
        <v>8316</v>
      </c>
      <c r="S3212" s="14">
        <f t="shared" si="199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97"/>
        <v>120</v>
      </c>
      <c r="P3213">
        <f t="shared" si="198"/>
        <v>85.53</v>
      </c>
      <c r="Q3213" s="10" t="s">
        <v>8315</v>
      </c>
      <c r="R3213" t="s">
        <v>8316</v>
      </c>
      <c r="S3213" s="14">
        <f t="shared" si="199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97"/>
        <v>126</v>
      </c>
      <c r="P3214">
        <f t="shared" si="198"/>
        <v>53.72</v>
      </c>
      <c r="Q3214" s="10" t="s">
        <v>8315</v>
      </c>
      <c r="R3214" t="s">
        <v>8316</v>
      </c>
      <c r="S3214" s="14">
        <f t="shared" si="199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97"/>
        <v>100</v>
      </c>
      <c r="P3215">
        <f t="shared" si="198"/>
        <v>127.81</v>
      </c>
      <c r="Q3215" s="10" t="s">
        <v>8315</v>
      </c>
      <c r="R3215" t="s">
        <v>8316</v>
      </c>
      <c r="S3215" s="14">
        <f t="shared" si="199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97"/>
        <v>102</v>
      </c>
      <c r="P3216">
        <f t="shared" si="198"/>
        <v>106.57</v>
      </c>
      <c r="Q3216" s="10" t="s">
        <v>8315</v>
      </c>
      <c r="R3216" t="s">
        <v>8316</v>
      </c>
      <c r="S3216" s="14">
        <f t="shared" si="199"/>
        <v>42337.792511574073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97"/>
        <v>100</v>
      </c>
      <c r="P3217">
        <f t="shared" si="198"/>
        <v>262.11</v>
      </c>
      <c r="Q3217" s="10" t="s">
        <v>8315</v>
      </c>
      <c r="R3217" t="s">
        <v>8316</v>
      </c>
      <c r="S3217" s="14">
        <f t="shared" si="199"/>
        <v>42219.665173611109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97"/>
        <v>100</v>
      </c>
      <c r="P3218">
        <f t="shared" si="198"/>
        <v>57.17</v>
      </c>
      <c r="Q3218" s="10" t="s">
        <v>8315</v>
      </c>
      <c r="R3218" t="s">
        <v>8316</v>
      </c>
      <c r="S3218" s="14">
        <f t="shared" si="199"/>
        <v>42165.462627314817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97"/>
        <v>116</v>
      </c>
      <c r="P3219">
        <f t="shared" si="198"/>
        <v>50.2</v>
      </c>
      <c r="Q3219" s="10" t="s">
        <v>8315</v>
      </c>
      <c r="R3219" t="s">
        <v>8316</v>
      </c>
      <c r="S3219" s="14">
        <f t="shared" si="199"/>
        <v>42648.546111111107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97"/>
        <v>102</v>
      </c>
      <c r="P3220">
        <f t="shared" si="198"/>
        <v>66.59</v>
      </c>
      <c r="Q3220" s="10" t="s">
        <v>8315</v>
      </c>
      <c r="R3220" t="s">
        <v>8316</v>
      </c>
      <c r="S3220" s="14">
        <f t="shared" si="199"/>
        <v>41971.002152777779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97"/>
        <v>100</v>
      </c>
      <c r="P3221">
        <f t="shared" si="198"/>
        <v>168.25</v>
      </c>
      <c r="Q3221" s="10" t="s">
        <v>8315</v>
      </c>
      <c r="R3221" t="s">
        <v>8316</v>
      </c>
      <c r="S3221" s="14">
        <f t="shared" si="199"/>
        <v>42050.983182870375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97"/>
        <v>101</v>
      </c>
      <c r="P3222">
        <f t="shared" si="198"/>
        <v>256.37</v>
      </c>
      <c r="Q3222" s="10" t="s">
        <v>8315</v>
      </c>
      <c r="R3222" t="s">
        <v>8316</v>
      </c>
      <c r="S3222" s="14">
        <f t="shared" si="199"/>
        <v>42772.833379629628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97"/>
        <v>103</v>
      </c>
      <c r="P3223">
        <f t="shared" si="198"/>
        <v>36.61</v>
      </c>
      <c r="Q3223" s="10" t="s">
        <v>8315</v>
      </c>
      <c r="R3223" t="s">
        <v>8316</v>
      </c>
      <c r="S3223" s="14">
        <f t="shared" si="199"/>
        <v>42155.696793981479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97"/>
        <v>125</v>
      </c>
      <c r="P3224">
        <f t="shared" si="198"/>
        <v>37.14</v>
      </c>
      <c r="Q3224" s="10" t="s">
        <v>8315</v>
      </c>
      <c r="R3224" t="s">
        <v>8316</v>
      </c>
      <c r="S3224" s="14">
        <f t="shared" si="199"/>
        <v>42270.582141203704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97"/>
        <v>110</v>
      </c>
      <c r="P3225">
        <f t="shared" si="198"/>
        <v>45.88</v>
      </c>
      <c r="Q3225" s="10" t="s">
        <v>8315</v>
      </c>
      <c r="R3225" t="s">
        <v>8316</v>
      </c>
      <c r="S3225" s="14">
        <f t="shared" si="199"/>
        <v>42206.835370370376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97"/>
        <v>102</v>
      </c>
      <c r="P3226">
        <f t="shared" si="198"/>
        <v>141.71</v>
      </c>
      <c r="Q3226" s="10" t="s">
        <v>8315</v>
      </c>
      <c r="R3226" t="s">
        <v>8316</v>
      </c>
      <c r="S3226" s="14">
        <f t="shared" si="199"/>
        <v>42697.850844907407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97"/>
        <v>102</v>
      </c>
      <c r="P3227">
        <f t="shared" si="198"/>
        <v>52.49</v>
      </c>
      <c r="Q3227" s="10" t="s">
        <v>8315</v>
      </c>
      <c r="R3227" t="s">
        <v>8316</v>
      </c>
      <c r="S3227" s="14">
        <f t="shared" si="199"/>
        <v>42503.559467592597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97"/>
        <v>104</v>
      </c>
      <c r="P3228">
        <f t="shared" si="198"/>
        <v>59.52</v>
      </c>
      <c r="Q3228" s="10" t="s">
        <v>8315</v>
      </c>
      <c r="R3228" t="s">
        <v>8316</v>
      </c>
      <c r="S3228" s="14">
        <f t="shared" si="199"/>
        <v>42277.583472222221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97"/>
        <v>125</v>
      </c>
      <c r="P3229">
        <f t="shared" si="198"/>
        <v>50</v>
      </c>
      <c r="Q3229" s="10" t="s">
        <v>8315</v>
      </c>
      <c r="R3229" t="s">
        <v>8316</v>
      </c>
      <c r="S3229" s="14">
        <f t="shared" si="199"/>
        <v>42722.882361111115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97"/>
        <v>102</v>
      </c>
      <c r="P3230">
        <f t="shared" si="198"/>
        <v>193.62</v>
      </c>
      <c r="Q3230" s="10" t="s">
        <v>8315</v>
      </c>
      <c r="R3230" t="s">
        <v>8316</v>
      </c>
      <c r="S3230" s="14">
        <f t="shared" si="199"/>
        <v>42323.70930555556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97"/>
        <v>108</v>
      </c>
      <c r="P3231">
        <f t="shared" si="198"/>
        <v>106.8</v>
      </c>
      <c r="Q3231" s="10" t="s">
        <v>8315</v>
      </c>
      <c r="R3231" t="s">
        <v>8316</v>
      </c>
      <c r="S3231" s="14">
        <f t="shared" si="199"/>
        <v>41933.291643518518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97"/>
        <v>110</v>
      </c>
      <c r="P3232">
        <f t="shared" si="198"/>
        <v>77.22</v>
      </c>
      <c r="Q3232" s="10" t="s">
        <v>8315</v>
      </c>
      <c r="R3232" t="s">
        <v>8316</v>
      </c>
      <c r="S3232" s="14">
        <f t="shared" si="199"/>
        <v>41898.168125000004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97"/>
        <v>161</v>
      </c>
      <c r="P3233">
        <f t="shared" si="198"/>
        <v>57.5</v>
      </c>
      <c r="Q3233" s="10" t="s">
        <v>8315</v>
      </c>
      <c r="R3233" t="s">
        <v>8316</v>
      </c>
      <c r="S3233" s="14">
        <f t="shared" si="199"/>
        <v>42446.943831018521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97"/>
        <v>131</v>
      </c>
      <c r="P3234">
        <f t="shared" si="198"/>
        <v>50.46</v>
      </c>
      <c r="Q3234" s="10" t="s">
        <v>8315</v>
      </c>
      <c r="R3234" t="s">
        <v>8316</v>
      </c>
      <c r="S3234" s="14">
        <f t="shared" si="199"/>
        <v>42463.81385416667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97"/>
        <v>119</v>
      </c>
      <c r="P3235">
        <f t="shared" si="198"/>
        <v>97.38</v>
      </c>
      <c r="Q3235" s="10" t="s">
        <v>8315</v>
      </c>
      <c r="R3235" t="s">
        <v>8316</v>
      </c>
      <c r="S3235" s="14">
        <f t="shared" si="199"/>
        <v>42766.805034722223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97"/>
        <v>100</v>
      </c>
      <c r="P3236">
        <f t="shared" si="198"/>
        <v>34.92</v>
      </c>
      <c r="Q3236" s="10" t="s">
        <v>8315</v>
      </c>
      <c r="R3236" t="s">
        <v>8316</v>
      </c>
      <c r="S3236" s="14">
        <f t="shared" si="199"/>
        <v>42734.789444444439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97"/>
        <v>103</v>
      </c>
      <c r="P3237">
        <f t="shared" si="198"/>
        <v>85.53</v>
      </c>
      <c r="Q3237" s="10" t="s">
        <v>8315</v>
      </c>
      <c r="R3237" t="s">
        <v>8316</v>
      </c>
      <c r="S3237" s="14">
        <f t="shared" si="199"/>
        <v>42522.347812499997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97"/>
        <v>101</v>
      </c>
      <c r="P3238">
        <f t="shared" si="198"/>
        <v>182.91</v>
      </c>
      <c r="Q3238" s="10" t="s">
        <v>8315</v>
      </c>
      <c r="R3238" t="s">
        <v>8316</v>
      </c>
      <c r="S3238" s="14">
        <f t="shared" si="199"/>
        <v>42702.917048611111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97"/>
        <v>101</v>
      </c>
      <c r="P3239">
        <f t="shared" si="198"/>
        <v>131.13999999999999</v>
      </c>
      <c r="Q3239" s="10" t="s">
        <v>8315</v>
      </c>
      <c r="R3239" t="s">
        <v>8316</v>
      </c>
      <c r="S3239" s="14">
        <f t="shared" si="199"/>
        <v>42252.474351851852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97"/>
        <v>112</v>
      </c>
      <c r="P3240">
        <f t="shared" si="198"/>
        <v>39.81</v>
      </c>
      <c r="Q3240" s="10" t="s">
        <v>8315</v>
      </c>
      <c r="R3240" t="s">
        <v>8316</v>
      </c>
      <c r="S3240" s="14">
        <f t="shared" si="199"/>
        <v>42156.510393518518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97"/>
        <v>106</v>
      </c>
      <c r="P3241">
        <f t="shared" si="198"/>
        <v>59.7</v>
      </c>
      <c r="Q3241" s="10" t="s">
        <v>8315</v>
      </c>
      <c r="R3241" t="s">
        <v>8316</v>
      </c>
      <c r="S3241" s="14">
        <f t="shared" si="199"/>
        <v>42278.089039351849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97"/>
        <v>101</v>
      </c>
      <c r="P3242">
        <f t="shared" si="198"/>
        <v>88.74</v>
      </c>
      <c r="Q3242" s="10" t="s">
        <v>8315</v>
      </c>
      <c r="R3242" t="s">
        <v>8316</v>
      </c>
      <c r="S3242" s="14">
        <f t="shared" si="199"/>
        <v>42754.693842592591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97"/>
        <v>115</v>
      </c>
      <c r="P3243">
        <f t="shared" si="198"/>
        <v>58.69</v>
      </c>
      <c r="Q3243" s="10" t="s">
        <v>8315</v>
      </c>
      <c r="R3243" t="s">
        <v>8316</v>
      </c>
      <c r="S3243" s="14">
        <f t="shared" si="199"/>
        <v>41893.324884259258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97"/>
        <v>127</v>
      </c>
      <c r="P3244">
        <f t="shared" si="198"/>
        <v>69.569999999999993</v>
      </c>
      <c r="Q3244" s="10" t="s">
        <v>8315</v>
      </c>
      <c r="R3244" t="s">
        <v>8316</v>
      </c>
      <c r="S3244" s="14">
        <f t="shared" si="199"/>
        <v>41871.755694444444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97"/>
        <v>103</v>
      </c>
      <c r="P3245">
        <f t="shared" si="198"/>
        <v>115.87</v>
      </c>
      <c r="Q3245" s="10" t="s">
        <v>8315</v>
      </c>
      <c r="R3245" t="s">
        <v>8316</v>
      </c>
      <c r="S3245" s="14">
        <f t="shared" si="199"/>
        <v>42262.096782407403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97"/>
        <v>103</v>
      </c>
      <c r="P3246">
        <f t="shared" si="198"/>
        <v>23.87</v>
      </c>
      <c r="Q3246" s="10" t="s">
        <v>8315</v>
      </c>
      <c r="R3246" t="s">
        <v>8316</v>
      </c>
      <c r="S3246" s="14">
        <f t="shared" si="199"/>
        <v>42675.694236111114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97"/>
        <v>104</v>
      </c>
      <c r="P3247">
        <f t="shared" si="198"/>
        <v>81.13</v>
      </c>
      <c r="Q3247" s="10" t="s">
        <v>8315</v>
      </c>
      <c r="R3247" t="s">
        <v>8316</v>
      </c>
      <c r="S3247" s="14">
        <f t="shared" si="199"/>
        <v>42135.60020833333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97"/>
        <v>111</v>
      </c>
      <c r="P3248">
        <f t="shared" si="198"/>
        <v>57.63</v>
      </c>
      <c r="Q3248" s="10" t="s">
        <v>8315</v>
      </c>
      <c r="R3248" t="s">
        <v>8316</v>
      </c>
      <c r="S3248" s="14">
        <f t="shared" si="199"/>
        <v>42230.472222222219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97"/>
        <v>106</v>
      </c>
      <c r="P3249">
        <f t="shared" si="198"/>
        <v>46.43</v>
      </c>
      <c r="Q3249" s="10" t="s">
        <v>8315</v>
      </c>
      <c r="R3249" t="s">
        <v>8316</v>
      </c>
      <c r="S3249" s="14">
        <f t="shared" si="199"/>
        <v>42167.434166666666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97"/>
        <v>101</v>
      </c>
      <c r="P3250">
        <f t="shared" si="198"/>
        <v>60.48</v>
      </c>
      <c r="Q3250" s="10" t="s">
        <v>8315</v>
      </c>
      <c r="R3250" t="s">
        <v>8316</v>
      </c>
      <c r="S3250" s="14">
        <f t="shared" si="199"/>
        <v>42068.888391203705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97"/>
        <v>105</v>
      </c>
      <c r="P3251">
        <f t="shared" si="198"/>
        <v>65.58</v>
      </c>
      <c r="Q3251" s="10" t="s">
        <v>8315</v>
      </c>
      <c r="R3251" t="s">
        <v>8316</v>
      </c>
      <c r="S3251" s="14">
        <f t="shared" si="199"/>
        <v>42145.746689814812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97"/>
        <v>102</v>
      </c>
      <c r="P3252">
        <f t="shared" si="198"/>
        <v>119.19</v>
      </c>
      <c r="Q3252" s="10" t="s">
        <v>8315</v>
      </c>
      <c r="R3252" t="s">
        <v>8316</v>
      </c>
      <c r="S3252" s="14">
        <f t="shared" si="199"/>
        <v>41918.742175925923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97"/>
        <v>111</v>
      </c>
      <c r="P3253">
        <f t="shared" si="198"/>
        <v>83.05</v>
      </c>
      <c r="Q3253" s="10" t="s">
        <v>8315</v>
      </c>
      <c r="R3253" t="s">
        <v>8316</v>
      </c>
      <c r="S3253" s="14">
        <f t="shared" si="199"/>
        <v>42146.731087962966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97"/>
        <v>128</v>
      </c>
      <c r="P3254">
        <f t="shared" si="198"/>
        <v>57.52</v>
      </c>
      <c r="Q3254" s="10" t="s">
        <v>8315</v>
      </c>
      <c r="R3254" t="s">
        <v>8316</v>
      </c>
      <c r="S3254" s="14">
        <f t="shared" si="199"/>
        <v>42590.472685185188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97"/>
        <v>102</v>
      </c>
      <c r="P3255">
        <f t="shared" si="198"/>
        <v>177.09</v>
      </c>
      <c r="Q3255" s="10" t="s">
        <v>8315</v>
      </c>
      <c r="R3255" t="s">
        <v>8316</v>
      </c>
      <c r="S3255" s="14">
        <f t="shared" si="199"/>
        <v>42602.576712962968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97"/>
        <v>101</v>
      </c>
      <c r="P3256">
        <f t="shared" si="198"/>
        <v>70.77</v>
      </c>
      <c r="Q3256" s="10" t="s">
        <v>8315</v>
      </c>
      <c r="R3256" t="s">
        <v>8316</v>
      </c>
      <c r="S3256" s="14">
        <f t="shared" si="199"/>
        <v>42059.085752314815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97"/>
        <v>175</v>
      </c>
      <c r="P3257">
        <f t="shared" si="198"/>
        <v>29.17</v>
      </c>
      <c r="Q3257" s="10" t="s">
        <v>8315</v>
      </c>
      <c r="R3257" t="s">
        <v>8316</v>
      </c>
      <c r="S3257" s="14">
        <f t="shared" si="199"/>
        <v>41889.768229166664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97"/>
        <v>128</v>
      </c>
      <c r="P3258">
        <f t="shared" si="198"/>
        <v>72.760000000000005</v>
      </c>
      <c r="Q3258" s="10" t="s">
        <v>8315</v>
      </c>
      <c r="R3258" t="s">
        <v>8316</v>
      </c>
      <c r="S3258" s="14">
        <f t="shared" si="199"/>
        <v>42144.573807870373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97"/>
        <v>106</v>
      </c>
      <c r="P3259">
        <f t="shared" si="198"/>
        <v>51.85</v>
      </c>
      <c r="Q3259" s="10" t="s">
        <v>8315</v>
      </c>
      <c r="R3259" t="s">
        <v>8316</v>
      </c>
      <c r="S3259" s="14">
        <f t="shared" si="199"/>
        <v>42758.559629629628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97"/>
        <v>105</v>
      </c>
      <c r="P3260">
        <f t="shared" si="198"/>
        <v>98.2</v>
      </c>
      <c r="Q3260" s="10" t="s">
        <v>8315</v>
      </c>
      <c r="R3260" t="s">
        <v>8316</v>
      </c>
      <c r="S3260" s="14">
        <f t="shared" si="199"/>
        <v>41982.887280092589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97"/>
        <v>106</v>
      </c>
      <c r="P3261">
        <f t="shared" si="198"/>
        <v>251.74</v>
      </c>
      <c r="Q3261" s="10" t="s">
        <v>8315</v>
      </c>
      <c r="R3261" t="s">
        <v>8316</v>
      </c>
      <c r="S3261" s="14">
        <f t="shared" si="199"/>
        <v>42614.760937500003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97"/>
        <v>109</v>
      </c>
      <c r="P3262">
        <f t="shared" si="198"/>
        <v>74.819999999999993</v>
      </c>
      <c r="Q3262" s="10" t="s">
        <v>8315</v>
      </c>
      <c r="R3262" t="s">
        <v>8316</v>
      </c>
      <c r="S3262" s="14">
        <f t="shared" si="199"/>
        <v>42303.672662037032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97"/>
        <v>100</v>
      </c>
      <c r="P3263">
        <f t="shared" si="198"/>
        <v>67.650000000000006</v>
      </c>
      <c r="Q3263" s="10" t="s">
        <v>8315</v>
      </c>
      <c r="R3263" t="s">
        <v>8316</v>
      </c>
      <c r="S3263" s="14">
        <f t="shared" si="199"/>
        <v>42171.725416666668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97"/>
        <v>103</v>
      </c>
      <c r="P3264">
        <f t="shared" si="198"/>
        <v>93.81</v>
      </c>
      <c r="Q3264" s="10" t="s">
        <v>8315</v>
      </c>
      <c r="R3264" t="s">
        <v>8316</v>
      </c>
      <c r="S3264" s="14">
        <f t="shared" si="199"/>
        <v>41964.315532407403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97"/>
        <v>112</v>
      </c>
      <c r="P3265">
        <f t="shared" si="198"/>
        <v>41.24</v>
      </c>
      <c r="Q3265" s="10" t="s">
        <v>8315</v>
      </c>
      <c r="R3265" t="s">
        <v>8316</v>
      </c>
      <c r="S3265" s="14">
        <f t="shared" si="199"/>
        <v>42284.516064814816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0">ROUND(E3266/D3266*100,0)</f>
        <v>103</v>
      </c>
      <c r="P3266">
        <f t="shared" si="198"/>
        <v>52.55</v>
      </c>
      <c r="Q3266" s="10" t="s">
        <v>8315</v>
      </c>
      <c r="R3266" t="s">
        <v>8316</v>
      </c>
      <c r="S3266" s="14">
        <f t="shared" si="199"/>
        <v>42016.800208333334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0"/>
        <v>164</v>
      </c>
      <c r="P3267">
        <f t="shared" ref="P3267:P3330" si="201">IFERROR(ROUND(E3267/L3267,2),0)</f>
        <v>70.290000000000006</v>
      </c>
      <c r="Q3267" s="10" t="s">
        <v>8315</v>
      </c>
      <c r="R3267" t="s">
        <v>8316</v>
      </c>
      <c r="S3267" s="14">
        <f t="shared" ref="S3267:S3330" si="202">(((J3267/60)/60)/24)+DATE(1970,1,1)</f>
        <v>42311.711979166663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0"/>
        <v>131</v>
      </c>
      <c r="P3268">
        <f t="shared" si="201"/>
        <v>48.33</v>
      </c>
      <c r="Q3268" s="10" t="s">
        <v>8315</v>
      </c>
      <c r="R3268" t="s">
        <v>8316</v>
      </c>
      <c r="S3268" s="14">
        <f t="shared" si="202"/>
        <v>42136.536134259266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0"/>
        <v>102</v>
      </c>
      <c r="P3269">
        <f t="shared" si="201"/>
        <v>53.18</v>
      </c>
      <c r="Q3269" s="10" t="s">
        <v>8315</v>
      </c>
      <c r="R3269" t="s">
        <v>8316</v>
      </c>
      <c r="S3269" s="14">
        <f t="shared" si="202"/>
        <v>42172.757638888885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0"/>
        <v>128</v>
      </c>
      <c r="P3270">
        <f t="shared" si="201"/>
        <v>60.95</v>
      </c>
      <c r="Q3270" s="10" t="s">
        <v>8315</v>
      </c>
      <c r="R3270" t="s">
        <v>8316</v>
      </c>
      <c r="S3270" s="14">
        <f t="shared" si="202"/>
        <v>42590.90425925926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0"/>
        <v>102</v>
      </c>
      <c r="P3271">
        <f t="shared" si="201"/>
        <v>116</v>
      </c>
      <c r="Q3271" s="10" t="s">
        <v>8315</v>
      </c>
      <c r="R3271" t="s">
        <v>8316</v>
      </c>
      <c r="S3271" s="14">
        <f t="shared" si="202"/>
        <v>42137.395798611105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0"/>
        <v>102</v>
      </c>
      <c r="P3272">
        <f t="shared" si="201"/>
        <v>61</v>
      </c>
      <c r="Q3272" s="10" t="s">
        <v>8315</v>
      </c>
      <c r="R3272" t="s">
        <v>8316</v>
      </c>
      <c r="S3272" s="14">
        <f t="shared" si="202"/>
        <v>42167.533159722225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0"/>
        <v>130</v>
      </c>
      <c r="P3273">
        <f t="shared" si="201"/>
        <v>38.24</v>
      </c>
      <c r="Q3273" s="10" t="s">
        <v>8315</v>
      </c>
      <c r="R3273" t="s">
        <v>8316</v>
      </c>
      <c r="S3273" s="14">
        <f t="shared" si="202"/>
        <v>41915.437210648146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0"/>
        <v>154</v>
      </c>
      <c r="P3274">
        <f t="shared" si="201"/>
        <v>106.5</v>
      </c>
      <c r="Q3274" s="10" t="s">
        <v>8315</v>
      </c>
      <c r="R3274" t="s">
        <v>8316</v>
      </c>
      <c r="S3274" s="14">
        <f t="shared" si="202"/>
        <v>42284.500104166669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0"/>
        <v>107</v>
      </c>
      <c r="P3275">
        <f t="shared" si="201"/>
        <v>204.57</v>
      </c>
      <c r="Q3275" s="10" t="s">
        <v>8315</v>
      </c>
      <c r="R3275" t="s">
        <v>8316</v>
      </c>
      <c r="S3275" s="14">
        <f t="shared" si="202"/>
        <v>42611.801412037035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0"/>
        <v>101</v>
      </c>
      <c r="P3276">
        <f t="shared" si="201"/>
        <v>54.91</v>
      </c>
      <c r="Q3276" s="10" t="s">
        <v>8315</v>
      </c>
      <c r="R3276" t="s">
        <v>8316</v>
      </c>
      <c r="S3276" s="14">
        <f t="shared" si="202"/>
        <v>42400.704537037032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0"/>
        <v>100</v>
      </c>
      <c r="P3277">
        <f t="shared" si="201"/>
        <v>150.41999999999999</v>
      </c>
      <c r="Q3277" s="10" t="s">
        <v>8315</v>
      </c>
      <c r="R3277" t="s">
        <v>8316</v>
      </c>
      <c r="S3277" s="14">
        <f t="shared" si="202"/>
        <v>42017.88045138889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0"/>
        <v>117</v>
      </c>
      <c r="P3278">
        <f t="shared" si="201"/>
        <v>52.58</v>
      </c>
      <c r="Q3278" s="10" t="s">
        <v>8315</v>
      </c>
      <c r="R3278" t="s">
        <v>8316</v>
      </c>
      <c r="S3278" s="14">
        <f t="shared" si="202"/>
        <v>42426.949988425928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0"/>
        <v>109</v>
      </c>
      <c r="P3279">
        <f t="shared" si="201"/>
        <v>54.3</v>
      </c>
      <c r="Q3279" s="10" t="s">
        <v>8315</v>
      </c>
      <c r="R3279" t="s">
        <v>8316</v>
      </c>
      <c r="S3279" s="14">
        <f t="shared" si="202"/>
        <v>41931.682939814818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0"/>
        <v>103</v>
      </c>
      <c r="P3280">
        <f t="shared" si="201"/>
        <v>76.03</v>
      </c>
      <c r="Q3280" s="10" t="s">
        <v>8315</v>
      </c>
      <c r="R3280" t="s">
        <v>8316</v>
      </c>
      <c r="S3280" s="14">
        <f t="shared" si="202"/>
        <v>42124.848414351851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0"/>
        <v>114</v>
      </c>
      <c r="P3281">
        <f t="shared" si="201"/>
        <v>105.21</v>
      </c>
      <c r="Q3281" s="10" t="s">
        <v>8315</v>
      </c>
      <c r="R3281" t="s">
        <v>8316</v>
      </c>
      <c r="S3281" s="14">
        <f t="shared" si="202"/>
        <v>42431.102534722217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0"/>
        <v>103</v>
      </c>
      <c r="P3282">
        <f t="shared" si="201"/>
        <v>68.67</v>
      </c>
      <c r="Q3282" s="10" t="s">
        <v>8315</v>
      </c>
      <c r="R3282" t="s">
        <v>8316</v>
      </c>
      <c r="S3282" s="14">
        <f t="shared" si="202"/>
        <v>42121.756921296299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0"/>
        <v>122</v>
      </c>
      <c r="P3283">
        <f t="shared" si="201"/>
        <v>129.36000000000001</v>
      </c>
      <c r="Q3283" s="10" t="s">
        <v>8315</v>
      </c>
      <c r="R3283" t="s">
        <v>8316</v>
      </c>
      <c r="S3283" s="14">
        <f t="shared" si="202"/>
        <v>42219.019733796296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0"/>
        <v>103</v>
      </c>
      <c r="P3284">
        <f t="shared" si="201"/>
        <v>134.26</v>
      </c>
      <c r="Q3284" s="10" t="s">
        <v>8315</v>
      </c>
      <c r="R3284" t="s">
        <v>8316</v>
      </c>
      <c r="S3284" s="14">
        <f t="shared" si="202"/>
        <v>42445.19430555556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0"/>
        <v>105</v>
      </c>
      <c r="P3285">
        <f t="shared" si="201"/>
        <v>17.829999999999998</v>
      </c>
      <c r="Q3285" s="10" t="s">
        <v>8315</v>
      </c>
      <c r="R3285" t="s">
        <v>8316</v>
      </c>
      <c r="S3285" s="14">
        <f t="shared" si="202"/>
        <v>42379.74418981481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0"/>
        <v>102</v>
      </c>
      <c r="P3286">
        <f t="shared" si="201"/>
        <v>203.2</v>
      </c>
      <c r="Q3286" s="10" t="s">
        <v>8315</v>
      </c>
      <c r="R3286" t="s">
        <v>8316</v>
      </c>
      <c r="S3286" s="14">
        <f t="shared" si="202"/>
        <v>42380.884872685187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0"/>
        <v>112</v>
      </c>
      <c r="P3287">
        <f t="shared" si="201"/>
        <v>69.19</v>
      </c>
      <c r="Q3287" s="10" t="s">
        <v>8315</v>
      </c>
      <c r="R3287" t="s">
        <v>8316</v>
      </c>
      <c r="S3287" s="14">
        <f t="shared" si="202"/>
        <v>42762.942430555559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0"/>
        <v>102</v>
      </c>
      <c r="P3288">
        <f t="shared" si="201"/>
        <v>125.12</v>
      </c>
      <c r="Q3288" s="10" t="s">
        <v>8315</v>
      </c>
      <c r="R3288" t="s">
        <v>8316</v>
      </c>
      <c r="S3288" s="14">
        <f t="shared" si="202"/>
        <v>42567.840069444443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0"/>
        <v>100</v>
      </c>
      <c r="P3289">
        <f t="shared" si="201"/>
        <v>73.53</v>
      </c>
      <c r="Q3289" s="10" t="s">
        <v>8315</v>
      </c>
      <c r="R3289" t="s">
        <v>8316</v>
      </c>
      <c r="S3289" s="14">
        <f t="shared" si="202"/>
        <v>42311.750324074077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0"/>
        <v>100</v>
      </c>
      <c r="P3290">
        <f t="shared" si="201"/>
        <v>48.44</v>
      </c>
      <c r="Q3290" s="10" t="s">
        <v>8315</v>
      </c>
      <c r="R3290" t="s">
        <v>8316</v>
      </c>
      <c r="S3290" s="14">
        <f t="shared" si="202"/>
        <v>42505.774479166663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0"/>
        <v>133</v>
      </c>
      <c r="P3291">
        <f t="shared" si="201"/>
        <v>26.61</v>
      </c>
      <c r="Q3291" s="10" t="s">
        <v>8315</v>
      </c>
      <c r="R3291" t="s">
        <v>8316</v>
      </c>
      <c r="S3291" s="14">
        <f t="shared" si="202"/>
        <v>42758.368078703701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0"/>
        <v>121</v>
      </c>
      <c r="P3292">
        <f t="shared" si="201"/>
        <v>33.67</v>
      </c>
      <c r="Q3292" s="10" t="s">
        <v>8315</v>
      </c>
      <c r="R3292" t="s">
        <v>8316</v>
      </c>
      <c r="S3292" s="14">
        <f t="shared" si="202"/>
        <v>42775.51494212963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0"/>
        <v>114</v>
      </c>
      <c r="P3293">
        <f t="shared" si="201"/>
        <v>40.71</v>
      </c>
      <c r="Q3293" s="10" t="s">
        <v>8315</v>
      </c>
      <c r="R3293" t="s">
        <v>8316</v>
      </c>
      <c r="S3293" s="14">
        <f t="shared" si="202"/>
        <v>42232.702546296292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0"/>
        <v>286</v>
      </c>
      <c r="P3294">
        <f t="shared" si="201"/>
        <v>19.27</v>
      </c>
      <c r="Q3294" s="10" t="s">
        <v>8315</v>
      </c>
      <c r="R3294" t="s">
        <v>8316</v>
      </c>
      <c r="S3294" s="14">
        <f t="shared" si="202"/>
        <v>42282.770231481481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0"/>
        <v>170</v>
      </c>
      <c r="P3295">
        <f t="shared" si="201"/>
        <v>84.29</v>
      </c>
      <c r="Q3295" s="10" t="s">
        <v>8315</v>
      </c>
      <c r="R3295" t="s">
        <v>8316</v>
      </c>
      <c r="S3295" s="14">
        <f t="shared" si="202"/>
        <v>42768.425370370373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0"/>
        <v>118</v>
      </c>
      <c r="P3296">
        <f t="shared" si="201"/>
        <v>29.58</v>
      </c>
      <c r="Q3296" s="10" t="s">
        <v>8315</v>
      </c>
      <c r="R3296" t="s">
        <v>8316</v>
      </c>
      <c r="S3296" s="14">
        <f t="shared" si="202"/>
        <v>42141.541134259256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0"/>
        <v>103</v>
      </c>
      <c r="P3297">
        <f t="shared" si="201"/>
        <v>26.67</v>
      </c>
      <c r="Q3297" s="10" t="s">
        <v>8315</v>
      </c>
      <c r="R3297" t="s">
        <v>8316</v>
      </c>
      <c r="S3297" s="14">
        <f t="shared" si="202"/>
        <v>42609.442465277782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0"/>
        <v>144</v>
      </c>
      <c r="P3298">
        <f t="shared" si="201"/>
        <v>45.98</v>
      </c>
      <c r="Q3298" s="10" t="s">
        <v>8315</v>
      </c>
      <c r="R3298" t="s">
        <v>8316</v>
      </c>
      <c r="S3298" s="14">
        <f t="shared" si="202"/>
        <v>42309.756620370375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0"/>
        <v>100</v>
      </c>
      <c r="P3299">
        <f t="shared" si="201"/>
        <v>125.09</v>
      </c>
      <c r="Q3299" s="10" t="s">
        <v>8315</v>
      </c>
      <c r="R3299" t="s">
        <v>8316</v>
      </c>
      <c r="S3299" s="14">
        <f t="shared" si="202"/>
        <v>42193.771481481483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0"/>
        <v>102</v>
      </c>
      <c r="P3300">
        <f t="shared" si="201"/>
        <v>141.29</v>
      </c>
      <c r="Q3300" s="10" t="s">
        <v>8315</v>
      </c>
      <c r="R3300" t="s">
        <v>8316</v>
      </c>
      <c r="S3300" s="14">
        <f t="shared" si="202"/>
        <v>42239.957962962959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0"/>
        <v>116</v>
      </c>
      <c r="P3301">
        <f t="shared" si="201"/>
        <v>55.33</v>
      </c>
      <c r="Q3301" s="10" t="s">
        <v>8315</v>
      </c>
      <c r="R3301" t="s">
        <v>8316</v>
      </c>
      <c r="S3301" s="14">
        <f t="shared" si="202"/>
        <v>42261.917395833334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0"/>
        <v>136</v>
      </c>
      <c r="P3302">
        <f t="shared" si="201"/>
        <v>46.42</v>
      </c>
      <c r="Q3302" s="10" t="s">
        <v>8315</v>
      </c>
      <c r="R3302" t="s">
        <v>8316</v>
      </c>
      <c r="S3302" s="14">
        <f t="shared" si="202"/>
        <v>42102.743773148148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0"/>
        <v>133</v>
      </c>
      <c r="P3303">
        <f t="shared" si="201"/>
        <v>57.2</v>
      </c>
      <c r="Q3303" s="10" t="s">
        <v>8315</v>
      </c>
      <c r="R3303" t="s">
        <v>8316</v>
      </c>
      <c r="S3303" s="14">
        <f t="shared" si="202"/>
        <v>42538.73583333334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0"/>
        <v>103</v>
      </c>
      <c r="P3304">
        <f t="shared" si="201"/>
        <v>173.7</v>
      </c>
      <c r="Q3304" s="10" t="s">
        <v>8315</v>
      </c>
      <c r="R3304" t="s">
        <v>8316</v>
      </c>
      <c r="S3304" s="14">
        <f t="shared" si="202"/>
        <v>42681.35157407407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0"/>
        <v>116</v>
      </c>
      <c r="P3305">
        <f t="shared" si="201"/>
        <v>59.6</v>
      </c>
      <c r="Q3305" s="10" t="s">
        <v>8315</v>
      </c>
      <c r="R3305" t="s">
        <v>8316</v>
      </c>
      <c r="S3305" s="14">
        <f t="shared" si="202"/>
        <v>42056.65143518518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0"/>
        <v>105</v>
      </c>
      <c r="P3306">
        <f t="shared" si="201"/>
        <v>89.59</v>
      </c>
      <c r="Q3306" s="10" t="s">
        <v>8315</v>
      </c>
      <c r="R3306" t="s">
        <v>8316</v>
      </c>
      <c r="S3306" s="14">
        <f t="shared" si="202"/>
        <v>42696.624444444446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0"/>
        <v>102</v>
      </c>
      <c r="P3307">
        <f t="shared" si="201"/>
        <v>204.05</v>
      </c>
      <c r="Q3307" s="10" t="s">
        <v>8315</v>
      </c>
      <c r="R3307" t="s">
        <v>8316</v>
      </c>
      <c r="S3307" s="14">
        <f t="shared" si="202"/>
        <v>42186.855879629627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0"/>
        <v>175</v>
      </c>
      <c r="P3308">
        <f t="shared" si="201"/>
        <v>48.7</v>
      </c>
      <c r="Q3308" s="10" t="s">
        <v>8315</v>
      </c>
      <c r="R3308" t="s">
        <v>8316</v>
      </c>
      <c r="S3308" s="14">
        <f t="shared" si="202"/>
        <v>42493.219236111108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0"/>
        <v>107</v>
      </c>
      <c r="P3309">
        <f t="shared" si="201"/>
        <v>53.34</v>
      </c>
      <c r="Q3309" s="10" t="s">
        <v>8315</v>
      </c>
      <c r="R3309" t="s">
        <v>8316</v>
      </c>
      <c r="S3309" s="14">
        <f t="shared" si="202"/>
        <v>42475.057164351849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0"/>
        <v>122</v>
      </c>
      <c r="P3310">
        <f t="shared" si="201"/>
        <v>75.09</v>
      </c>
      <c r="Q3310" s="10" t="s">
        <v>8315</v>
      </c>
      <c r="R3310" t="s">
        <v>8316</v>
      </c>
      <c r="S3310" s="14">
        <f t="shared" si="202"/>
        <v>42452.876909722225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0"/>
        <v>159</v>
      </c>
      <c r="P3311">
        <f t="shared" si="201"/>
        <v>18</v>
      </c>
      <c r="Q3311" s="10" t="s">
        <v>8315</v>
      </c>
      <c r="R3311" t="s">
        <v>8316</v>
      </c>
      <c r="S3311" s="14">
        <f t="shared" si="202"/>
        <v>42628.650208333333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0"/>
        <v>100</v>
      </c>
      <c r="P3312">
        <f t="shared" si="201"/>
        <v>209.84</v>
      </c>
      <c r="Q3312" s="10" t="s">
        <v>8315</v>
      </c>
      <c r="R3312" t="s">
        <v>8316</v>
      </c>
      <c r="S3312" s="14">
        <f t="shared" si="202"/>
        <v>42253.928530092591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0"/>
        <v>110</v>
      </c>
      <c r="P3313">
        <f t="shared" si="201"/>
        <v>61.02</v>
      </c>
      <c r="Q3313" s="10" t="s">
        <v>8315</v>
      </c>
      <c r="R3313" t="s">
        <v>8316</v>
      </c>
      <c r="S3313" s="14">
        <f t="shared" si="202"/>
        <v>42264.29178240741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0"/>
        <v>100</v>
      </c>
      <c r="P3314">
        <f t="shared" si="201"/>
        <v>61</v>
      </c>
      <c r="Q3314" s="10" t="s">
        <v>8315</v>
      </c>
      <c r="R3314" t="s">
        <v>8316</v>
      </c>
      <c r="S3314" s="14">
        <f t="shared" si="202"/>
        <v>42664.809560185182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0"/>
        <v>116</v>
      </c>
      <c r="P3315">
        <f t="shared" si="201"/>
        <v>80.03</v>
      </c>
      <c r="Q3315" s="10" t="s">
        <v>8315</v>
      </c>
      <c r="R3315" t="s">
        <v>8316</v>
      </c>
      <c r="S3315" s="14">
        <f t="shared" si="202"/>
        <v>42382.244409722218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0"/>
        <v>211</v>
      </c>
      <c r="P3316">
        <f t="shared" si="201"/>
        <v>29.07</v>
      </c>
      <c r="Q3316" s="10" t="s">
        <v>8315</v>
      </c>
      <c r="R3316" t="s">
        <v>8316</v>
      </c>
      <c r="S3316" s="14">
        <f t="shared" si="202"/>
        <v>42105.267488425925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0"/>
        <v>110</v>
      </c>
      <c r="P3317">
        <f t="shared" si="201"/>
        <v>49.44</v>
      </c>
      <c r="Q3317" s="10" t="s">
        <v>8315</v>
      </c>
      <c r="R3317" t="s">
        <v>8316</v>
      </c>
      <c r="S3317" s="14">
        <f t="shared" si="202"/>
        <v>42466.303715277783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0"/>
        <v>100</v>
      </c>
      <c r="P3318">
        <f t="shared" si="201"/>
        <v>93.98</v>
      </c>
      <c r="Q3318" s="10" t="s">
        <v>8315</v>
      </c>
      <c r="R3318" t="s">
        <v>8316</v>
      </c>
      <c r="S3318" s="14">
        <f t="shared" si="202"/>
        <v>41826.871238425927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0"/>
        <v>106</v>
      </c>
      <c r="P3319">
        <f t="shared" si="201"/>
        <v>61.94</v>
      </c>
      <c r="Q3319" s="10" t="s">
        <v>8315</v>
      </c>
      <c r="R3319" t="s">
        <v>8316</v>
      </c>
      <c r="S3319" s="14">
        <f t="shared" si="202"/>
        <v>42499.039629629624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0"/>
        <v>126</v>
      </c>
      <c r="P3320">
        <f t="shared" si="201"/>
        <v>78.5</v>
      </c>
      <c r="Q3320" s="10" t="s">
        <v>8315</v>
      </c>
      <c r="R3320" t="s">
        <v>8316</v>
      </c>
      <c r="S3320" s="14">
        <f t="shared" si="202"/>
        <v>42431.302002314813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0"/>
        <v>108</v>
      </c>
      <c r="P3321">
        <f t="shared" si="201"/>
        <v>33.75</v>
      </c>
      <c r="Q3321" s="10" t="s">
        <v>8315</v>
      </c>
      <c r="R3321" t="s">
        <v>8316</v>
      </c>
      <c r="S3321" s="14">
        <f t="shared" si="202"/>
        <v>41990.585486111115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0"/>
        <v>101</v>
      </c>
      <c r="P3322">
        <f t="shared" si="201"/>
        <v>66.45</v>
      </c>
      <c r="Q3322" s="10" t="s">
        <v>8315</v>
      </c>
      <c r="R3322" t="s">
        <v>8316</v>
      </c>
      <c r="S3322" s="14">
        <f t="shared" si="202"/>
        <v>42513.045798611114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0"/>
        <v>107</v>
      </c>
      <c r="P3323">
        <f t="shared" si="201"/>
        <v>35.799999999999997</v>
      </c>
      <c r="Q3323" s="10" t="s">
        <v>8315</v>
      </c>
      <c r="R3323" t="s">
        <v>8316</v>
      </c>
      <c r="S3323" s="14">
        <f t="shared" si="202"/>
        <v>41914.100289351853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0"/>
        <v>102</v>
      </c>
      <c r="P3324">
        <f t="shared" si="201"/>
        <v>145.65</v>
      </c>
      <c r="Q3324" s="10" t="s">
        <v>8315</v>
      </c>
      <c r="R3324" t="s">
        <v>8316</v>
      </c>
      <c r="S3324" s="14">
        <f t="shared" si="202"/>
        <v>42521.010370370372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0"/>
        <v>126</v>
      </c>
      <c r="P3325">
        <f t="shared" si="201"/>
        <v>25.69</v>
      </c>
      <c r="Q3325" s="10" t="s">
        <v>8315</v>
      </c>
      <c r="R3325" t="s">
        <v>8316</v>
      </c>
      <c r="S3325" s="14">
        <f t="shared" si="202"/>
        <v>42608.36583333333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0"/>
        <v>102</v>
      </c>
      <c r="P3326">
        <f t="shared" si="201"/>
        <v>152.5</v>
      </c>
      <c r="Q3326" s="10" t="s">
        <v>8315</v>
      </c>
      <c r="R3326" t="s">
        <v>8316</v>
      </c>
      <c r="S3326" s="14">
        <f t="shared" si="202"/>
        <v>42512.58321759259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0"/>
        <v>113</v>
      </c>
      <c r="P3327">
        <f t="shared" si="201"/>
        <v>30</v>
      </c>
      <c r="Q3327" s="10" t="s">
        <v>8315</v>
      </c>
      <c r="R3327" t="s">
        <v>8316</v>
      </c>
      <c r="S3327" s="14">
        <f t="shared" si="202"/>
        <v>42064.785613425927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0"/>
        <v>101</v>
      </c>
      <c r="P3328">
        <f t="shared" si="201"/>
        <v>142.28</v>
      </c>
      <c r="Q3328" s="10" t="s">
        <v>8315</v>
      </c>
      <c r="R3328" t="s">
        <v>8316</v>
      </c>
      <c r="S3328" s="14">
        <f t="shared" si="202"/>
        <v>42041.714178240742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0"/>
        <v>101</v>
      </c>
      <c r="P3329">
        <f t="shared" si="201"/>
        <v>24.55</v>
      </c>
      <c r="Q3329" s="10" t="s">
        <v>8315</v>
      </c>
      <c r="R3329" t="s">
        <v>8316</v>
      </c>
      <c r="S3329" s="14">
        <f t="shared" si="202"/>
        <v>42468.374606481477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3">ROUND(E3330/D3330*100,0)</f>
        <v>146</v>
      </c>
      <c r="P3330">
        <f t="shared" si="201"/>
        <v>292.77999999999997</v>
      </c>
      <c r="Q3330" s="10" t="s">
        <v>8315</v>
      </c>
      <c r="R3330" t="s">
        <v>8316</v>
      </c>
      <c r="S3330" s="14">
        <f t="shared" si="202"/>
        <v>41822.57503472222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3"/>
        <v>117</v>
      </c>
      <c r="P3331">
        <f t="shared" ref="P3331:P3394" si="204">IFERROR(ROUND(E3331/L3331,2),0)</f>
        <v>44.92</v>
      </c>
      <c r="Q3331" s="10" t="s">
        <v>8315</v>
      </c>
      <c r="R3331" t="s">
        <v>8316</v>
      </c>
      <c r="S3331" s="14">
        <f t="shared" ref="S3331:S3394" si="205">(((J3331/60)/60)/24)+DATE(1970,1,1)</f>
        <v>41837.323009259257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3"/>
        <v>106</v>
      </c>
      <c r="P3332">
        <f t="shared" si="204"/>
        <v>23.1</v>
      </c>
      <c r="Q3332" s="10" t="s">
        <v>8315</v>
      </c>
      <c r="R3332" t="s">
        <v>8316</v>
      </c>
      <c r="S3332" s="14">
        <f t="shared" si="205"/>
        <v>42065.887361111112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3"/>
        <v>105</v>
      </c>
      <c r="P3333">
        <f t="shared" si="204"/>
        <v>80.400000000000006</v>
      </c>
      <c r="Q3333" s="10" t="s">
        <v>8315</v>
      </c>
      <c r="R3333" t="s">
        <v>8316</v>
      </c>
      <c r="S3333" s="14">
        <f t="shared" si="205"/>
        <v>42248.697754629626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3"/>
        <v>100</v>
      </c>
      <c r="P3334">
        <f t="shared" si="204"/>
        <v>72.290000000000006</v>
      </c>
      <c r="Q3334" s="10" t="s">
        <v>8315</v>
      </c>
      <c r="R3334" t="s">
        <v>8316</v>
      </c>
      <c r="S3334" s="14">
        <f t="shared" si="205"/>
        <v>41809.860300925924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3"/>
        <v>105</v>
      </c>
      <c r="P3335">
        <f t="shared" si="204"/>
        <v>32.97</v>
      </c>
      <c r="Q3335" s="10" t="s">
        <v>8315</v>
      </c>
      <c r="R3335" t="s">
        <v>8316</v>
      </c>
      <c r="S3335" s="14">
        <f t="shared" si="205"/>
        <v>42148.676851851851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3"/>
        <v>139</v>
      </c>
      <c r="P3336">
        <f t="shared" si="204"/>
        <v>116.65</v>
      </c>
      <c r="Q3336" s="10" t="s">
        <v>8315</v>
      </c>
      <c r="R3336" t="s">
        <v>8316</v>
      </c>
      <c r="S3336" s="14">
        <f t="shared" si="205"/>
        <v>42185.521087962959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3"/>
        <v>100</v>
      </c>
      <c r="P3337">
        <f t="shared" si="204"/>
        <v>79.62</v>
      </c>
      <c r="Q3337" s="10" t="s">
        <v>8315</v>
      </c>
      <c r="R3337" t="s">
        <v>8316</v>
      </c>
      <c r="S3337" s="14">
        <f t="shared" si="205"/>
        <v>41827.674143518518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3"/>
        <v>100</v>
      </c>
      <c r="P3338">
        <f t="shared" si="204"/>
        <v>27.78</v>
      </c>
      <c r="Q3338" s="10" t="s">
        <v>8315</v>
      </c>
      <c r="R3338" t="s">
        <v>8316</v>
      </c>
      <c r="S3338" s="14">
        <f t="shared" si="205"/>
        <v>42437.398680555561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3"/>
        <v>110</v>
      </c>
      <c r="P3339">
        <f t="shared" si="204"/>
        <v>81.03</v>
      </c>
      <c r="Q3339" s="10" t="s">
        <v>8315</v>
      </c>
      <c r="R3339" t="s">
        <v>8316</v>
      </c>
      <c r="S3339" s="14">
        <f t="shared" si="205"/>
        <v>41901.282025462962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3"/>
        <v>102</v>
      </c>
      <c r="P3340">
        <f t="shared" si="204"/>
        <v>136.85</v>
      </c>
      <c r="Q3340" s="10" t="s">
        <v>8315</v>
      </c>
      <c r="R3340" t="s">
        <v>8316</v>
      </c>
      <c r="S3340" s="14">
        <f t="shared" si="205"/>
        <v>42769.574999999997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3"/>
        <v>104</v>
      </c>
      <c r="P3341">
        <f t="shared" si="204"/>
        <v>177.62</v>
      </c>
      <c r="Q3341" s="10" t="s">
        <v>8315</v>
      </c>
      <c r="R3341" t="s">
        <v>8316</v>
      </c>
      <c r="S3341" s="14">
        <f t="shared" si="205"/>
        <v>42549.665717592594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3"/>
        <v>138</v>
      </c>
      <c r="P3342">
        <f t="shared" si="204"/>
        <v>109.08</v>
      </c>
      <c r="Q3342" s="10" t="s">
        <v>8315</v>
      </c>
      <c r="R3342" t="s">
        <v>8316</v>
      </c>
      <c r="S3342" s="14">
        <f t="shared" si="205"/>
        <v>42685.974004629628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3"/>
        <v>100</v>
      </c>
      <c r="P3343">
        <f t="shared" si="204"/>
        <v>119.64</v>
      </c>
      <c r="Q3343" s="10" t="s">
        <v>8315</v>
      </c>
      <c r="R3343" t="s">
        <v>8316</v>
      </c>
      <c r="S3343" s="14">
        <f t="shared" si="205"/>
        <v>42510.798854166671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3"/>
        <v>102</v>
      </c>
      <c r="P3344">
        <f t="shared" si="204"/>
        <v>78.209999999999994</v>
      </c>
      <c r="Q3344" s="10" t="s">
        <v>8315</v>
      </c>
      <c r="R3344" t="s">
        <v>8316</v>
      </c>
      <c r="S3344" s="14">
        <f t="shared" si="205"/>
        <v>42062.296412037031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3"/>
        <v>171</v>
      </c>
      <c r="P3345">
        <f t="shared" si="204"/>
        <v>52.17</v>
      </c>
      <c r="Q3345" s="10" t="s">
        <v>8315</v>
      </c>
      <c r="R3345" t="s">
        <v>8316</v>
      </c>
      <c r="S3345" s="14">
        <f t="shared" si="205"/>
        <v>42452.916481481487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3"/>
        <v>101</v>
      </c>
      <c r="P3346">
        <f t="shared" si="204"/>
        <v>114.13</v>
      </c>
      <c r="Q3346" s="10" t="s">
        <v>8315</v>
      </c>
      <c r="R3346" t="s">
        <v>8316</v>
      </c>
      <c r="S3346" s="14">
        <f t="shared" si="205"/>
        <v>41851.200150462959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3"/>
        <v>130</v>
      </c>
      <c r="P3347">
        <f t="shared" si="204"/>
        <v>50</v>
      </c>
      <c r="Q3347" s="10" t="s">
        <v>8315</v>
      </c>
      <c r="R3347" t="s">
        <v>8316</v>
      </c>
      <c r="S3347" s="14">
        <f t="shared" si="205"/>
        <v>42053.106111111112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3"/>
        <v>110</v>
      </c>
      <c r="P3348">
        <f t="shared" si="204"/>
        <v>91.67</v>
      </c>
      <c r="Q3348" s="10" t="s">
        <v>8315</v>
      </c>
      <c r="R3348" t="s">
        <v>8316</v>
      </c>
      <c r="S3348" s="14">
        <f t="shared" si="205"/>
        <v>42054.024421296301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3"/>
        <v>119</v>
      </c>
      <c r="P3349">
        <f t="shared" si="204"/>
        <v>108.59</v>
      </c>
      <c r="Q3349" s="10" t="s">
        <v>8315</v>
      </c>
      <c r="R3349" t="s">
        <v>8316</v>
      </c>
      <c r="S3349" s="14">
        <f t="shared" si="205"/>
        <v>42484.551550925928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3"/>
        <v>100</v>
      </c>
      <c r="P3350">
        <f t="shared" si="204"/>
        <v>69.819999999999993</v>
      </c>
      <c r="Q3350" s="10" t="s">
        <v>8315</v>
      </c>
      <c r="R3350" t="s">
        <v>8316</v>
      </c>
      <c r="S3350" s="14">
        <f t="shared" si="205"/>
        <v>42466.558796296296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3"/>
        <v>153</v>
      </c>
      <c r="P3351">
        <f t="shared" si="204"/>
        <v>109.57</v>
      </c>
      <c r="Q3351" s="10" t="s">
        <v>8315</v>
      </c>
      <c r="R3351" t="s">
        <v>8316</v>
      </c>
      <c r="S3351" s="14">
        <f t="shared" si="205"/>
        <v>42513.110787037032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3"/>
        <v>104</v>
      </c>
      <c r="P3352">
        <f t="shared" si="204"/>
        <v>71.67</v>
      </c>
      <c r="Q3352" s="10" t="s">
        <v>8315</v>
      </c>
      <c r="R3352" t="s">
        <v>8316</v>
      </c>
      <c r="S3352" s="14">
        <f t="shared" si="205"/>
        <v>42302.701516203699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3"/>
        <v>101</v>
      </c>
      <c r="P3353">
        <f t="shared" si="204"/>
        <v>93.61</v>
      </c>
      <c r="Q3353" s="10" t="s">
        <v>8315</v>
      </c>
      <c r="R3353" t="s">
        <v>8316</v>
      </c>
      <c r="S3353" s="14">
        <f t="shared" si="205"/>
        <v>41806.395428240743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3"/>
        <v>108</v>
      </c>
      <c r="P3354">
        <f t="shared" si="204"/>
        <v>76.8</v>
      </c>
      <c r="Q3354" s="10" t="s">
        <v>8315</v>
      </c>
      <c r="R3354" t="s">
        <v>8316</v>
      </c>
      <c r="S3354" s="14">
        <f t="shared" si="205"/>
        <v>42495.992800925931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3"/>
        <v>315</v>
      </c>
      <c r="P3355">
        <f t="shared" si="204"/>
        <v>35.799999999999997</v>
      </c>
      <c r="Q3355" s="10" t="s">
        <v>8315</v>
      </c>
      <c r="R3355" t="s">
        <v>8316</v>
      </c>
      <c r="S3355" s="14">
        <f t="shared" si="205"/>
        <v>42479.432291666672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3"/>
        <v>102</v>
      </c>
      <c r="P3356">
        <f t="shared" si="204"/>
        <v>55.6</v>
      </c>
      <c r="Q3356" s="10" t="s">
        <v>8315</v>
      </c>
      <c r="R3356" t="s">
        <v>8316</v>
      </c>
      <c r="S3356" s="14">
        <f t="shared" si="205"/>
        <v>42270.7269212963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3"/>
        <v>126</v>
      </c>
      <c r="P3357">
        <f t="shared" si="204"/>
        <v>147.33000000000001</v>
      </c>
      <c r="Q3357" s="10" t="s">
        <v>8315</v>
      </c>
      <c r="R3357" t="s">
        <v>8316</v>
      </c>
      <c r="S3357" s="14">
        <f t="shared" si="205"/>
        <v>42489.619525462964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3"/>
        <v>101</v>
      </c>
      <c r="P3358">
        <f t="shared" si="204"/>
        <v>56.33</v>
      </c>
      <c r="Q3358" s="10" t="s">
        <v>8315</v>
      </c>
      <c r="R3358" t="s">
        <v>8316</v>
      </c>
      <c r="S3358" s="14">
        <f t="shared" si="205"/>
        <v>42536.815648148149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3"/>
        <v>101</v>
      </c>
      <c r="P3359">
        <f t="shared" si="204"/>
        <v>96.19</v>
      </c>
      <c r="Q3359" s="10" t="s">
        <v>8315</v>
      </c>
      <c r="R3359" t="s">
        <v>8316</v>
      </c>
      <c r="S3359" s="14">
        <f t="shared" si="205"/>
        <v>41822.417939814812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3"/>
        <v>103</v>
      </c>
      <c r="P3360">
        <f t="shared" si="204"/>
        <v>63.57</v>
      </c>
      <c r="Q3360" s="10" t="s">
        <v>8315</v>
      </c>
      <c r="R3360" t="s">
        <v>8316</v>
      </c>
      <c r="S3360" s="14">
        <f t="shared" si="205"/>
        <v>41932.311099537037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3"/>
        <v>106</v>
      </c>
      <c r="P3361">
        <f t="shared" si="204"/>
        <v>184.78</v>
      </c>
      <c r="Q3361" s="10" t="s">
        <v>8315</v>
      </c>
      <c r="R3361" t="s">
        <v>8316</v>
      </c>
      <c r="S3361" s="14">
        <f t="shared" si="205"/>
        <v>42746.057106481487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3"/>
        <v>101</v>
      </c>
      <c r="P3362">
        <f t="shared" si="204"/>
        <v>126.72</v>
      </c>
      <c r="Q3362" s="10" t="s">
        <v>8315</v>
      </c>
      <c r="R3362" t="s">
        <v>8316</v>
      </c>
      <c r="S3362" s="14">
        <f t="shared" si="205"/>
        <v>42697.082673611112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3"/>
        <v>113</v>
      </c>
      <c r="P3363">
        <f t="shared" si="204"/>
        <v>83.43</v>
      </c>
      <c r="Q3363" s="10" t="s">
        <v>8315</v>
      </c>
      <c r="R3363" t="s">
        <v>8316</v>
      </c>
      <c r="S3363" s="14">
        <f t="shared" si="205"/>
        <v>41866.025347222225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3"/>
        <v>218</v>
      </c>
      <c r="P3364">
        <f t="shared" si="204"/>
        <v>54.5</v>
      </c>
      <c r="Q3364" s="10" t="s">
        <v>8315</v>
      </c>
      <c r="R3364" t="s">
        <v>8316</v>
      </c>
      <c r="S3364" s="14">
        <f t="shared" si="205"/>
        <v>42056.091631944444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3"/>
        <v>101</v>
      </c>
      <c r="P3365">
        <f t="shared" si="204"/>
        <v>302.31</v>
      </c>
      <c r="Q3365" s="10" t="s">
        <v>8315</v>
      </c>
      <c r="R3365" t="s">
        <v>8316</v>
      </c>
      <c r="S3365" s="14">
        <f t="shared" si="205"/>
        <v>41851.771354166667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3"/>
        <v>106</v>
      </c>
      <c r="P3366">
        <f t="shared" si="204"/>
        <v>44.14</v>
      </c>
      <c r="Q3366" s="10" t="s">
        <v>8315</v>
      </c>
      <c r="R3366" t="s">
        <v>8316</v>
      </c>
      <c r="S3366" s="14">
        <f t="shared" si="205"/>
        <v>42422.977418981478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3"/>
        <v>104</v>
      </c>
      <c r="P3367">
        <f t="shared" si="204"/>
        <v>866.67</v>
      </c>
      <c r="Q3367" s="10" t="s">
        <v>8315</v>
      </c>
      <c r="R3367" t="s">
        <v>8316</v>
      </c>
      <c r="S3367" s="14">
        <f t="shared" si="205"/>
        <v>42321.101759259262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3"/>
        <v>221</v>
      </c>
      <c r="P3368">
        <f t="shared" si="204"/>
        <v>61.39</v>
      </c>
      <c r="Q3368" s="10" t="s">
        <v>8315</v>
      </c>
      <c r="R3368" t="s">
        <v>8316</v>
      </c>
      <c r="S3368" s="14">
        <f t="shared" si="205"/>
        <v>42107.067557870367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3"/>
        <v>119</v>
      </c>
      <c r="P3369">
        <f t="shared" si="204"/>
        <v>29.67</v>
      </c>
      <c r="Q3369" s="10" t="s">
        <v>8315</v>
      </c>
      <c r="R3369" t="s">
        <v>8316</v>
      </c>
      <c r="S3369" s="14">
        <f t="shared" si="205"/>
        <v>42192.933958333335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3"/>
        <v>105</v>
      </c>
      <c r="P3370">
        <f t="shared" si="204"/>
        <v>45.48</v>
      </c>
      <c r="Q3370" s="10" t="s">
        <v>8315</v>
      </c>
      <c r="R3370" t="s">
        <v>8316</v>
      </c>
      <c r="S3370" s="14">
        <f t="shared" si="205"/>
        <v>41969.199756944443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3"/>
        <v>104</v>
      </c>
      <c r="P3371">
        <f t="shared" si="204"/>
        <v>96.2</v>
      </c>
      <c r="Q3371" s="10" t="s">
        <v>8315</v>
      </c>
      <c r="R3371" t="s">
        <v>8316</v>
      </c>
      <c r="S3371" s="14">
        <f t="shared" si="205"/>
        <v>42690.041435185187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3"/>
        <v>118</v>
      </c>
      <c r="P3372">
        <f t="shared" si="204"/>
        <v>67.92</v>
      </c>
      <c r="Q3372" s="10" t="s">
        <v>8315</v>
      </c>
      <c r="R3372" t="s">
        <v>8316</v>
      </c>
      <c r="S3372" s="14">
        <f t="shared" si="205"/>
        <v>42690.334317129629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3"/>
        <v>139</v>
      </c>
      <c r="P3373">
        <f t="shared" si="204"/>
        <v>30.78</v>
      </c>
      <c r="Q3373" s="10" t="s">
        <v>8315</v>
      </c>
      <c r="R3373" t="s">
        <v>8316</v>
      </c>
      <c r="S3373" s="14">
        <f t="shared" si="205"/>
        <v>42312.874594907407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3"/>
        <v>104</v>
      </c>
      <c r="P3374">
        <f t="shared" si="204"/>
        <v>38.33</v>
      </c>
      <c r="Q3374" s="10" t="s">
        <v>8315</v>
      </c>
      <c r="R3374" t="s">
        <v>8316</v>
      </c>
      <c r="S3374" s="14">
        <f t="shared" si="205"/>
        <v>41855.548101851848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3"/>
        <v>100</v>
      </c>
      <c r="P3375">
        <f t="shared" si="204"/>
        <v>66.83</v>
      </c>
      <c r="Q3375" s="10" t="s">
        <v>8315</v>
      </c>
      <c r="R3375" t="s">
        <v>8316</v>
      </c>
      <c r="S3375" s="14">
        <f t="shared" si="205"/>
        <v>42179.854629629626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3"/>
        <v>107</v>
      </c>
      <c r="P3376">
        <f t="shared" si="204"/>
        <v>71.73</v>
      </c>
      <c r="Q3376" s="10" t="s">
        <v>8315</v>
      </c>
      <c r="R3376" t="s">
        <v>8316</v>
      </c>
      <c r="S3376" s="14">
        <f t="shared" si="205"/>
        <v>42275.731666666667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3"/>
        <v>100</v>
      </c>
      <c r="P3377">
        <f t="shared" si="204"/>
        <v>176.47</v>
      </c>
      <c r="Q3377" s="10" t="s">
        <v>8315</v>
      </c>
      <c r="R3377" t="s">
        <v>8316</v>
      </c>
      <c r="S3377" s="14">
        <f t="shared" si="205"/>
        <v>41765.610798611109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3"/>
        <v>100</v>
      </c>
      <c r="P3378">
        <f t="shared" si="204"/>
        <v>421.11</v>
      </c>
      <c r="Q3378" s="10" t="s">
        <v>8315</v>
      </c>
      <c r="R3378" t="s">
        <v>8316</v>
      </c>
      <c r="S3378" s="14">
        <f t="shared" si="205"/>
        <v>42059.701319444444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3"/>
        <v>101</v>
      </c>
      <c r="P3379">
        <f t="shared" si="204"/>
        <v>104.99</v>
      </c>
      <c r="Q3379" s="10" t="s">
        <v>8315</v>
      </c>
      <c r="R3379" t="s">
        <v>8316</v>
      </c>
      <c r="S3379" s="14">
        <f t="shared" si="205"/>
        <v>42053.732627314821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3"/>
        <v>108</v>
      </c>
      <c r="P3380">
        <f t="shared" si="204"/>
        <v>28.19</v>
      </c>
      <c r="Q3380" s="10" t="s">
        <v>8315</v>
      </c>
      <c r="R3380" t="s">
        <v>8316</v>
      </c>
      <c r="S3380" s="14">
        <f t="shared" si="205"/>
        <v>41858.355393518519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3"/>
        <v>104</v>
      </c>
      <c r="P3381">
        <f t="shared" si="204"/>
        <v>54.55</v>
      </c>
      <c r="Q3381" s="10" t="s">
        <v>8315</v>
      </c>
      <c r="R3381" t="s">
        <v>8316</v>
      </c>
      <c r="S3381" s="14">
        <f t="shared" si="205"/>
        <v>42225.513888888891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3"/>
        <v>104</v>
      </c>
      <c r="P3382">
        <f t="shared" si="204"/>
        <v>111.89</v>
      </c>
      <c r="Q3382" s="10" t="s">
        <v>8315</v>
      </c>
      <c r="R3382" t="s">
        <v>8316</v>
      </c>
      <c r="S3382" s="14">
        <f t="shared" si="205"/>
        <v>41937.95344907407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3"/>
        <v>102</v>
      </c>
      <c r="P3383">
        <f t="shared" si="204"/>
        <v>85.21</v>
      </c>
      <c r="Q3383" s="10" t="s">
        <v>8315</v>
      </c>
      <c r="R3383" t="s">
        <v>8316</v>
      </c>
      <c r="S3383" s="14">
        <f t="shared" si="205"/>
        <v>42044.184988425928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3"/>
        <v>101</v>
      </c>
      <c r="P3384">
        <f t="shared" si="204"/>
        <v>76.650000000000006</v>
      </c>
      <c r="Q3384" s="10" t="s">
        <v>8315</v>
      </c>
      <c r="R3384" t="s">
        <v>8316</v>
      </c>
      <c r="S3384" s="14">
        <f t="shared" si="205"/>
        <v>42559.431203703702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3"/>
        <v>112</v>
      </c>
      <c r="P3385">
        <f t="shared" si="204"/>
        <v>65.17</v>
      </c>
      <c r="Q3385" s="10" t="s">
        <v>8315</v>
      </c>
      <c r="R3385" t="s">
        <v>8316</v>
      </c>
      <c r="S3385" s="14">
        <f t="shared" si="205"/>
        <v>42524.782638888893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3"/>
        <v>100</v>
      </c>
      <c r="P3386">
        <f t="shared" si="204"/>
        <v>93.76</v>
      </c>
      <c r="Q3386" s="10" t="s">
        <v>8315</v>
      </c>
      <c r="R3386" t="s">
        <v>8316</v>
      </c>
      <c r="S3386" s="14">
        <f t="shared" si="205"/>
        <v>42292.087592592594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3"/>
        <v>100</v>
      </c>
      <c r="P3387">
        <f t="shared" si="204"/>
        <v>133.33000000000001</v>
      </c>
      <c r="Q3387" s="10" t="s">
        <v>8315</v>
      </c>
      <c r="R3387" t="s">
        <v>8316</v>
      </c>
      <c r="S3387" s="14">
        <f t="shared" si="205"/>
        <v>41953.8675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3"/>
        <v>105</v>
      </c>
      <c r="P3388">
        <f t="shared" si="204"/>
        <v>51.22</v>
      </c>
      <c r="Q3388" s="10" t="s">
        <v>8315</v>
      </c>
      <c r="R3388" t="s">
        <v>8316</v>
      </c>
      <c r="S3388" s="14">
        <f t="shared" si="205"/>
        <v>41946.644745370373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3"/>
        <v>117</v>
      </c>
      <c r="P3389">
        <f t="shared" si="204"/>
        <v>100.17</v>
      </c>
      <c r="Q3389" s="10" t="s">
        <v>8315</v>
      </c>
      <c r="R3389" t="s">
        <v>8316</v>
      </c>
      <c r="S3389" s="14">
        <f t="shared" si="205"/>
        <v>41947.762592592589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3"/>
        <v>104</v>
      </c>
      <c r="P3390">
        <f t="shared" si="204"/>
        <v>34.6</v>
      </c>
      <c r="Q3390" s="10" t="s">
        <v>8315</v>
      </c>
      <c r="R3390" t="s">
        <v>8316</v>
      </c>
      <c r="S3390" s="14">
        <f t="shared" si="205"/>
        <v>42143.461122685185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3"/>
        <v>115</v>
      </c>
      <c r="P3391">
        <f t="shared" si="204"/>
        <v>184.68</v>
      </c>
      <c r="Q3391" s="10" t="s">
        <v>8315</v>
      </c>
      <c r="R3391" t="s">
        <v>8316</v>
      </c>
      <c r="S3391" s="14">
        <f t="shared" si="205"/>
        <v>42494.563449074078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3"/>
        <v>102</v>
      </c>
      <c r="P3392">
        <f t="shared" si="204"/>
        <v>69.819999999999993</v>
      </c>
      <c r="Q3392" s="10" t="s">
        <v>8315</v>
      </c>
      <c r="R3392" t="s">
        <v>8316</v>
      </c>
      <c r="S3392" s="14">
        <f t="shared" si="205"/>
        <v>41815.774826388886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3"/>
        <v>223</v>
      </c>
      <c r="P3393">
        <f t="shared" si="204"/>
        <v>61.94</v>
      </c>
      <c r="Q3393" s="10" t="s">
        <v>8315</v>
      </c>
      <c r="R3393" t="s">
        <v>8316</v>
      </c>
      <c r="S3393" s="14">
        <f t="shared" si="205"/>
        <v>41830.545694444445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06">ROUND(E3394/D3394*100,0)</f>
        <v>100</v>
      </c>
      <c r="P3394">
        <f t="shared" si="204"/>
        <v>41.67</v>
      </c>
      <c r="Q3394" s="10" t="s">
        <v>8315</v>
      </c>
      <c r="R3394" t="s">
        <v>8316</v>
      </c>
      <c r="S3394" s="14">
        <f t="shared" si="205"/>
        <v>42446.845543981486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06"/>
        <v>106</v>
      </c>
      <c r="P3395">
        <f t="shared" ref="P3395:P3458" si="207">IFERROR(ROUND(E3395/L3395,2),0)</f>
        <v>36.07</v>
      </c>
      <c r="Q3395" s="10" t="s">
        <v>8315</v>
      </c>
      <c r="R3395" t="s">
        <v>8316</v>
      </c>
      <c r="S3395" s="14">
        <f t="shared" ref="S3395:S3458" si="208">(((J3395/60)/60)/24)+DATE(1970,1,1)</f>
        <v>41923.921643518523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06"/>
        <v>142</v>
      </c>
      <c r="P3396">
        <f t="shared" si="207"/>
        <v>29</v>
      </c>
      <c r="Q3396" s="10" t="s">
        <v>8315</v>
      </c>
      <c r="R3396" t="s">
        <v>8316</v>
      </c>
      <c r="S3396" s="14">
        <f t="shared" si="208"/>
        <v>41817.59542824074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06"/>
        <v>184</v>
      </c>
      <c r="P3397">
        <f t="shared" si="207"/>
        <v>24.21</v>
      </c>
      <c r="Q3397" s="10" t="s">
        <v>8315</v>
      </c>
      <c r="R3397" t="s">
        <v>8316</v>
      </c>
      <c r="S3397" s="14">
        <f t="shared" si="208"/>
        <v>42140.712314814817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06"/>
        <v>104</v>
      </c>
      <c r="P3398">
        <f t="shared" si="207"/>
        <v>55.89</v>
      </c>
      <c r="Q3398" s="10" t="s">
        <v>8315</v>
      </c>
      <c r="R3398" t="s">
        <v>8316</v>
      </c>
      <c r="S3398" s="14">
        <f t="shared" si="208"/>
        <v>41764.44663194444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06"/>
        <v>112</v>
      </c>
      <c r="P3399">
        <f t="shared" si="207"/>
        <v>11.67</v>
      </c>
      <c r="Q3399" s="10" t="s">
        <v>8315</v>
      </c>
      <c r="R3399" t="s">
        <v>8316</v>
      </c>
      <c r="S3399" s="14">
        <f t="shared" si="208"/>
        <v>42378.478344907402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06"/>
        <v>111</v>
      </c>
      <c r="P3400">
        <f t="shared" si="207"/>
        <v>68.349999999999994</v>
      </c>
      <c r="Q3400" s="10" t="s">
        <v>8315</v>
      </c>
      <c r="R3400" t="s">
        <v>8316</v>
      </c>
      <c r="S3400" s="14">
        <f t="shared" si="208"/>
        <v>41941.75203703704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06"/>
        <v>104</v>
      </c>
      <c r="P3401">
        <f t="shared" si="207"/>
        <v>27.07</v>
      </c>
      <c r="Q3401" s="10" t="s">
        <v>8315</v>
      </c>
      <c r="R3401" t="s">
        <v>8316</v>
      </c>
      <c r="S3401" s="14">
        <f t="shared" si="208"/>
        <v>42026.920428240745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06"/>
        <v>100</v>
      </c>
      <c r="P3402">
        <f t="shared" si="207"/>
        <v>118.13</v>
      </c>
      <c r="Q3402" s="10" t="s">
        <v>8315</v>
      </c>
      <c r="R3402" t="s">
        <v>8316</v>
      </c>
      <c r="S3402" s="14">
        <f t="shared" si="208"/>
        <v>41834.953865740739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06"/>
        <v>102</v>
      </c>
      <c r="P3403">
        <f t="shared" si="207"/>
        <v>44.76</v>
      </c>
      <c r="Q3403" s="10" t="s">
        <v>8315</v>
      </c>
      <c r="R3403" t="s">
        <v>8316</v>
      </c>
      <c r="S3403" s="14">
        <f t="shared" si="208"/>
        <v>42193.723912037036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06"/>
        <v>110</v>
      </c>
      <c r="P3404">
        <f t="shared" si="207"/>
        <v>99.79</v>
      </c>
      <c r="Q3404" s="10" t="s">
        <v>8315</v>
      </c>
      <c r="R3404" t="s">
        <v>8316</v>
      </c>
      <c r="S3404" s="14">
        <f t="shared" si="208"/>
        <v>42290.61855324074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06"/>
        <v>100</v>
      </c>
      <c r="P3405">
        <f t="shared" si="207"/>
        <v>117.65</v>
      </c>
      <c r="Q3405" s="10" t="s">
        <v>8315</v>
      </c>
      <c r="R3405" t="s">
        <v>8316</v>
      </c>
      <c r="S3405" s="14">
        <f t="shared" si="208"/>
        <v>42150.462083333332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06"/>
        <v>122</v>
      </c>
      <c r="P3406">
        <f t="shared" si="207"/>
        <v>203.33</v>
      </c>
      <c r="Q3406" s="10" t="s">
        <v>8315</v>
      </c>
      <c r="R3406" t="s">
        <v>8316</v>
      </c>
      <c r="S3406" s="14">
        <f t="shared" si="208"/>
        <v>42152.503495370373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06"/>
        <v>138</v>
      </c>
      <c r="P3407">
        <f t="shared" si="207"/>
        <v>28.32</v>
      </c>
      <c r="Q3407" s="10" t="s">
        <v>8315</v>
      </c>
      <c r="R3407" t="s">
        <v>8316</v>
      </c>
      <c r="S3407" s="14">
        <f t="shared" si="208"/>
        <v>42410.017199074078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06"/>
        <v>100</v>
      </c>
      <c r="P3408">
        <f t="shared" si="207"/>
        <v>110.23</v>
      </c>
      <c r="Q3408" s="10" t="s">
        <v>8315</v>
      </c>
      <c r="R3408" t="s">
        <v>8316</v>
      </c>
      <c r="S3408" s="14">
        <f t="shared" si="208"/>
        <v>41791.492777777778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06"/>
        <v>107</v>
      </c>
      <c r="P3409">
        <f t="shared" si="207"/>
        <v>31.97</v>
      </c>
      <c r="Q3409" s="10" t="s">
        <v>8315</v>
      </c>
      <c r="R3409" t="s">
        <v>8316</v>
      </c>
      <c r="S3409" s="14">
        <f t="shared" si="208"/>
        <v>41796.422326388885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06"/>
        <v>211</v>
      </c>
      <c r="P3410">
        <f t="shared" si="207"/>
        <v>58.61</v>
      </c>
      <c r="Q3410" s="10" t="s">
        <v>8315</v>
      </c>
      <c r="R3410" t="s">
        <v>8316</v>
      </c>
      <c r="S3410" s="14">
        <f t="shared" si="208"/>
        <v>41808.991944444446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06"/>
        <v>124</v>
      </c>
      <c r="P3411">
        <f t="shared" si="207"/>
        <v>29.43</v>
      </c>
      <c r="Q3411" s="10" t="s">
        <v>8315</v>
      </c>
      <c r="R3411" t="s">
        <v>8316</v>
      </c>
      <c r="S3411" s="14">
        <f t="shared" si="208"/>
        <v>42544.814328703709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06"/>
        <v>109</v>
      </c>
      <c r="P3412">
        <f t="shared" si="207"/>
        <v>81.38</v>
      </c>
      <c r="Q3412" s="10" t="s">
        <v>8315</v>
      </c>
      <c r="R3412" t="s">
        <v>8316</v>
      </c>
      <c r="S3412" s="14">
        <f t="shared" si="208"/>
        <v>42500.041550925926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06"/>
        <v>104</v>
      </c>
      <c r="P3413">
        <f t="shared" si="207"/>
        <v>199.17</v>
      </c>
      <c r="Q3413" s="10" t="s">
        <v>8315</v>
      </c>
      <c r="R3413" t="s">
        <v>8316</v>
      </c>
      <c r="S3413" s="14">
        <f t="shared" si="208"/>
        <v>42265.022824074069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06"/>
        <v>100</v>
      </c>
      <c r="P3414">
        <f t="shared" si="207"/>
        <v>115.38</v>
      </c>
      <c r="Q3414" s="10" t="s">
        <v>8315</v>
      </c>
      <c r="R3414" t="s">
        <v>8316</v>
      </c>
      <c r="S3414" s="14">
        <f t="shared" si="208"/>
        <v>41879.959050925929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06"/>
        <v>130</v>
      </c>
      <c r="P3415">
        <f t="shared" si="207"/>
        <v>46.43</v>
      </c>
      <c r="Q3415" s="10" t="s">
        <v>8315</v>
      </c>
      <c r="R3415" t="s">
        <v>8316</v>
      </c>
      <c r="S3415" s="14">
        <f t="shared" si="208"/>
        <v>42053.733078703706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06"/>
        <v>104</v>
      </c>
      <c r="P3416">
        <f t="shared" si="207"/>
        <v>70.569999999999993</v>
      </c>
      <c r="Q3416" s="10" t="s">
        <v>8315</v>
      </c>
      <c r="R3416" t="s">
        <v>8316</v>
      </c>
      <c r="S3416" s="14">
        <f t="shared" si="208"/>
        <v>42675.832465277781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06"/>
        <v>100</v>
      </c>
      <c r="P3417">
        <f t="shared" si="207"/>
        <v>22.22</v>
      </c>
      <c r="Q3417" s="10" t="s">
        <v>8315</v>
      </c>
      <c r="R3417" t="s">
        <v>8316</v>
      </c>
      <c r="S3417" s="14">
        <f t="shared" si="208"/>
        <v>42467.144166666665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06"/>
        <v>120</v>
      </c>
      <c r="P3418">
        <f t="shared" si="207"/>
        <v>159.47</v>
      </c>
      <c r="Q3418" s="10" t="s">
        <v>8315</v>
      </c>
      <c r="R3418" t="s">
        <v>8316</v>
      </c>
      <c r="S3418" s="14">
        <f t="shared" si="208"/>
        <v>42089.412557870368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06"/>
        <v>100</v>
      </c>
      <c r="P3419">
        <f t="shared" si="207"/>
        <v>37.78</v>
      </c>
      <c r="Q3419" s="10" t="s">
        <v>8315</v>
      </c>
      <c r="R3419" t="s">
        <v>8316</v>
      </c>
      <c r="S3419" s="14">
        <f t="shared" si="208"/>
        <v>41894.91375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06"/>
        <v>101</v>
      </c>
      <c r="P3420">
        <f t="shared" si="207"/>
        <v>72.05</v>
      </c>
      <c r="Q3420" s="10" t="s">
        <v>8315</v>
      </c>
      <c r="R3420" t="s">
        <v>8316</v>
      </c>
      <c r="S3420" s="14">
        <f t="shared" si="208"/>
        <v>41752.83457175926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06"/>
        <v>107</v>
      </c>
      <c r="P3421">
        <f t="shared" si="207"/>
        <v>63.7</v>
      </c>
      <c r="Q3421" s="10" t="s">
        <v>8315</v>
      </c>
      <c r="R3421" t="s">
        <v>8316</v>
      </c>
      <c r="S3421" s="14">
        <f t="shared" si="208"/>
        <v>42448.821585648147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06"/>
        <v>138</v>
      </c>
      <c r="P3422">
        <f t="shared" si="207"/>
        <v>28.41</v>
      </c>
      <c r="Q3422" s="10" t="s">
        <v>8315</v>
      </c>
      <c r="R3422" t="s">
        <v>8316</v>
      </c>
      <c r="S3422" s="14">
        <f t="shared" si="208"/>
        <v>42405.090300925927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06"/>
        <v>101</v>
      </c>
      <c r="P3423">
        <f t="shared" si="207"/>
        <v>103.21</v>
      </c>
      <c r="Q3423" s="10" t="s">
        <v>8315</v>
      </c>
      <c r="R3423" t="s">
        <v>8316</v>
      </c>
      <c r="S3423" s="14">
        <f t="shared" si="208"/>
        <v>42037.791238425925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06"/>
        <v>109</v>
      </c>
      <c r="P3424">
        <f t="shared" si="207"/>
        <v>71.150000000000006</v>
      </c>
      <c r="Q3424" s="10" t="s">
        <v>8315</v>
      </c>
      <c r="R3424" t="s">
        <v>8316</v>
      </c>
      <c r="S3424" s="14">
        <f t="shared" si="208"/>
        <v>42323.562222222223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06"/>
        <v>140</v>
      </c>
      <c r="P3425">
        <f t="shared" si="207"/>
        <v>35</v>
      </c>
      <c r="Q3425" s="10" t="s">
        <v>8315</v>
      </c>
      <c r="R3425" t="s">
        <v>8316</v>
      </c>
      <c r="S3425" s="14">
        <f t="shared" si="208"/>
        <v>42088.911354166667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06"/>
        <v>104</v>
      </c>
      <c r="P3426">
        <f t="shared" si="207"/>
        <v>81.78</v>
      </c>
      <c r="Q3426" s="10" t="s">
        <v>8315</v>
      </c>
      <c r="R3426" t="s">
        <v>8316</v>
      </c>
      <c r="S3426" s="14">
        <f t="shared" si="208"/>
        <v>42018.676898148144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06"/>
        <v>103</v>
      </c>
      <c r="P3427">
        <f t="shared" si="207"/>
        <v>297.02999999999997</v>
      </c>
      <c r="Q3427" s="10" t="s">
        <v>8315</v>
      </c>
      <c r="R3427" t="s">
        <v>8316</v>
      </c>
      <c r="S3427" s="14">
        <f t="shared" si="208"/>
        <v>41884.617314814815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06"/>
        <v>108</v>
      </c>
      <c r="P3428">
        <f t="shared" si="207"/>
        <v>46.61</v>
      </c>
      <c r="Q3428" s="10" t="s">
        <v>8315</v>
      </c>
      <c r="R3428" t="s">
        <v>8316</v>
      </c>
      <c r="S3428" s="14">
        <f t="shared" si="208"/>
        <v>41884.056747685187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06"/>
        <v>100</v>
      </c>
      <c r="P3429">
        <f t="shared" si="207"/>
        <v>51.72</v>
      </c>
      <c r="Q3429" s="10" t="s">
        <v>8315</v>
      </c>
      <c r="R3429" t="s">
        <v>8316</v>
      </c>
      <c r="S3429" s="14">
        <f t="shared" si="208"/>
        <v>41792.645277777774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06"/>
        <v>103</v>
      </c>
      <c r="P3430">
        <f t="shared" si="207"/>
        <v>40.29</v>
      </c>
      <c r="Q3430" s="10" t="s">
        <v>8315</v>
      </c>
      <c r="R3430" t="s">
        <v>8316</v>
      </c>
      <c r="S3430" s="14">
        <f t="shared" si="208"/>
        <v>42038.720451388886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06"/>
        <v>130</v>
      </c>
      <c r="P3431">
        <f t="shared" si="207"/>
        <v>16.25</v>
      </c>
      <c r="Q3431" s="10" t="s">
        <v>8315</v>
      </c>
      <c r="R3431" t="s">
        <v>8316</v>
      </c>
      <c r="S3431" s="14">
        <f t="shared" si="208"/>
        <v>42662.021539351852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06"/>
        <v>109</v>
      </c>
      <c r="P3432">
        <f t="shared" si="207"/>
        <v>30.15</v>
      </c>
      <c r="Q3432" s="10" t="s">
        <v>8315</v>
      </c>
      <c r="R3432" t="s">
        <v>8316</v>
      </c>
      <c r="S3432" s="14">
        <f t="shared" si="208"/>
        <v>41820.945613425924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06"/>
        <v>100</v>
      </c>
      <c r="P3433">
        <f t="shared" si="207"/>
        <v>95.24</v>
      </c>
      <c r="Q3433" s="10" t="s">
        <v>8315</v>
      </c>
      <c r="R3433" t="s">
        <v>8316</v>
      </c>
      <c r="S3433" s="14">
        <f t="shared" si="208"/>
        <v>41839.730937500004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06"/>
        <v>110</v>
      </c>
      <c r="P3434">
        <f t="shared" si="207"/>
        <v>52.21</v>
      </c>
      <c r="Q3434" s="10" t="s">
        <v>8315</v>
      </c>
      <c r="R3434" t="s">
        <v>8316</v>
      </c>
      <c r="S3434" s="14">
        <f t="shared" si="208"/>
        <v>42380.581180555557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06"/>
        <v>100</v>
      </c>
      <c r="P3435">
        <f t="shared" si="207"/>
        <v>134.15</v>
      </c>
      <c r="Q3435" s="10" t="s">
        <v>8315</v>
      </c>
      <c r="R3435" t="s">
        <v>8316</v>
      </c>
      <c r="S3435" s="14">
        <f t="shared" si="208"/>
        <v>41776.063136574077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06"/>
        <v>106</v>
      </c>
      <c r="P3436">
        <f t="shared" si="207"/>
        <v>62.83</v>
      </c>
      <c r="Q3436" s="10" t="s">
        <v>8315</v>
      </c>
      <c r="R3436" t="s">
        <v>8316</v>
      </c>
      <c r="S3436" s="14">
        <f t="shared" si="208"/>
        <v>41800.380428240744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06"/>
        <v>112</v>
      </c>
      <c r="P3437">
        <f t="shared" si="207"/>
        <v>58.95</v>
      </c>
      <c r="Q3437" s="10" t="s">
        <v>8315</v>
      </c>
      <c r="R3437" t="s">
        <v>8316</v>
      </c>
      <c r="S3437" s="14">
        <f t="shared" si="208"/>
        <v>42572.61681712963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06"/>
        <v>106</v>
      </c>
      <c r="P3438">
        <f t="shared" si="207"/>
        <v>143.11000000000001</v>
      </c>
      <c r="Q3438" s="10" t="s">
        <v>8315</v>
      </c>
      <c r="R3438" t="s">
        <v>8316</v>
      </c>
      <c r="S3438" s="14">
        <f t="shared" si="208"/>
        <v>41851.541585648149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06"/>
        <v>101</v>
      </c>
      <c r="P3439">
        <f t="shared" si="207"/>
        <v>84.17</v>
      </c>
      <c r="Q3439" s="10" t="s">
        <v>8315</v>
      </c>
      <c r="R3439" t="s">
        <v>8316</v>
      </c>
      <c r="S3439" s="14">
        <f t="shared" si="208"/>
        <v>42205.710879629631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06"/>
        <v>104</v>
      </c>
      <c r="P3440">
        <f t="shared" si="207"/>
        <v>186.07</v>
      </c>
      <c r="Q3440" s="10" t="s">
        <v>8315</v>
      </c>
      <c r="R3440" t="s">
        <v>8316</v>
      </c>
      <c r="S3440" s="14">
        <f t="shared" si="208"/>
        <v>42100.927858796291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06"/>
        <v>135</v>
      </c>
      <c r="P3441">
        <f t="shared" si="207"/>
        <v>89.79</v>
      </c>
      <c r="Q3441" s="10" t="s">
        <v>8315</v>
      </c>
      <c r="R3441" t="s">
        <v>8316</v>
      </c>
      <c r="S3441" s="14">
        <f t="shared" si="208"/>
        <v>42374.911226851851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06"/>
        <v>105</v>
      </c>
      <c r="P3442">
        <f t="shared" si="207"/>
        <v>64.16</v>
      </c>
      <c r="Q3442" s="10" t="s">
        <v>8315</v>
      </c>
      <c r="R3442" t="s">
        <v>8316</v>
      </c>
      <c r="S3442" s="14">
        <f t="shared" si="208"/>
        <v>41809.12300925926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06"/>
        <v>103</v>
      </c>
      <c r="P3443">
        <f t="shared" si="207"/>
        <v>59.65</v>
      </c>
      <c r="Q3443" s="10" t="s">
        <v>8315</v>
      </c>
      <c r="R3443" t="s">
        <v>8316</v>
      </c>
      <c r="S3443" s="14">
        <f t="shared" si="208"/>
        <v>42294.429641203707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06"/>
        <v>100</v>
      </c>
      <c r="P3444">
        <f t="shared" si="207"/>
        <v>31.25</v>
      </c>
      <c r="Q3444" s="10" t="s">
        <v>8315</v>
      </c>
      <c r="R3444" t="s">
        <v>8316</v>
      </c>
      <c r="S3444" s="14">
        <f t="shared" si="208"/>
        <v>42124.841111111105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06"/>
        <v>186</v>
      </c>
      <c r="P3445">
        <f t="shared" si="207"/>
        <v>41.22</v>
      </c>
      <c r="Q3445" s="10" t="s">
        <v>8315</v>
      </c>
      <c r="R3445" t="s">
        <v>8316</v>
      </c>
      <c r="S3445" s="14">
        <f t="shared" si="208"/>
        <v>41861.524837962963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06"/>
        <v>289</v>
      </c>
      <c r="P3446">
        <f t="shared" si="207"/>
        <v>43.35</v>
      </c>
      <c r="Q3446" s="10" t="s">
        <v>8315</v>
      </c>
      <c r="R3446" t="s">
        <v>8316</v>
      </c>
      <c r="S3446" s="14">
        <f t="shared" si="208"/>
        <v>42521.291504629626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06"/>
        <v>100</v>
      </c>
      <c r="P3447">
        <f t="shared" si="207"/>
        <v>64.52</v>
      </c>
      <c r="Q3447" s="10" t="s">
        <v>8315</v>
      </c>
      <c r="R3447" t="s">
        <v>8316</v>
      </c>
      <c r="S3447" s="14">
        <f t="shared" si="208"/>
        <v>42272.530509259261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06"/>
        <v>108</v>
      </c>
      <c r="P3448">
        <f t="shared" si="207"/>
        <v>43.28</v>
      </c>
      <c r="Q3448" s="10" t="s">
        <v>8315</v>
      </c>
      <c r="R3448" t="s">
        <v>8316</v>
      </c>
      <c r="S3448" s="14">
        <f t="shared" si="208"/>
        <v>42016.832465277781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06"/>
        <v>108</v>
      </c>
      <c r="P3449">
        <f t="shared" si="207"/>
        <v>77</v>
      </c>
      <c r="Q3449" s="10" t="s">
        <v>8315</v>
      </c>
      <c r="R3449" t="s">
        <v>8316</v>
      </c>
      <c r="S3449" s="14">
        <f t="shared" si="208"/>
        <v>42402.889027777783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06"/>
        <v>110</v>
      </c>
      <c r="P3450">
        <f t="shared" si="207"/>
        <v>51.22</v>
      </c>
      <c r="Q3450" s="10" t="s">
        <v>8315</v>
      </c>
      <c r="R3450" t="s">
        <v>8316</v>
      </c>
      <c r="S3450" s="14">
        <f t="shared" si="208"/>
        <v>41960.119085648148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06"/>
        <v>171</v>
      </c>
      <c r="P3451">
        <f t="shared" si="207"/>
        <v>68.25</v>
      </c>
      <c r="Q3451" s="10" t="s">
        <v>8315</v>
      </c>
      <c r="R3451" t="s">
        <v>8316</v>
      </c>
      <c r="S3451" s="14">
        <f t="shared" si="208"/>
        <v>42532.052523148144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06"/>
        <v>152</v>
      </c>
      <c r="P3452">
        <f t="shared" si="207"/>
        <v>19.489999999999998</v>
      </c>
      <c r="Q3452" s="10" t="s">
        <v>8315</v>
      </c>
      <c r="R3452" t="s">
        <v>8316</v>
      </c>
      <c r="S3452" s="14">
        <f t="shared" si="208"/>
        <v>42036.704525462963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06"/>
        <v>101</v>
      </c>
      <c r="P3453">
        <f t="shared" si="207"/>
        <v>41.13</v>
      </c>
      <c r="Q3453" s="10" t="s">
        <v>8315</v>
      </c>
      <c r="R3453" t="s">
        <v>8316</v>
      </c>
      <c r="S3453" s="14">
        <f t="shared" si="208"/>
        <v>42088.723692129628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06"/>
        <v>153</v>
      </c>
      <c r="P3454">
        <f t="shared" si="207"/>
        <v>41.41</v>
      </c>
      <c r="Q3454" s="10" t="s">
        <v>8315</v>
      </c>
      <c r="R3454" t="s">
        <v>8316</v>
      </c>
      <c r="S3454" s="14">
        <f t="shared" si="208"/>
        <v>41820.639189814814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06"/>
        <v>128</v>
      </c>
      <c r="P3455">
        <f t="shared" si="207"/>
        <v>27.5</v>
      </c>
      <c r="Q3455" s="10" t="s">
        <v>8315</v>
      </c>
      <c r="R3455" t="s">
        <v>8316</v>
      </c>
      <c r="S3455" s="14">
        <f t="shared" si="208"/>
        <v>42535.97865740741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06"/>
        <v>101</v>
      </c>
      <c r="P3456">
        <f t="shared" si="207"/>
        <v>33.57</v>
      </c>
      <c r="Q3456" s="10" t="s">
        <v>8315</v>
      </c>
      <c r="R3456" t="s">
        <v>8316</v>
      </c>
      <c r="S3456" s="14">
        <f t="shared" si="208"/>
        <v>41821.698599537034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06"/>
        <v>101</v>
      </c>
      <c r="P3457">
        <f t="shared" si="207"/>
        <v>145.87</v>
      </c>
      <c r="Q3457" s="10" t="s">
        <v>8315</v>
      </c>
      <c r="R3457" t="s">
        <v>8316</v>
      </c>
      <c r="S3457" s="14">
        <f t="shared" si="208"/>
        <v>42626.7503125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09">ROUND(E3458/D3458*100,0)</f>
        <v>191</v>
      </c>
      <c r="P3458">
        <f t="shared" si="207"/>
        <v>358.69</v>
      </c>
      <c r="Q3458" s="10" t="s">
        <v>8315</v>
      </c>
      <c r="R3458" t="s">
        <v>8316</v>
      </c>
      <c r="S3458" s="14">
        <f t="shared" si="208"/>
        <v>41821.205636574072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09"/>
        <v>140</v>
      </c>
      <c r="P3459">
        <f t="shared" ref="P3459:P3522" si="210">IFERROR(ROUND(E3459/L3459,2),0)</f>
        <v>50.98</v>
      </c>
      <c r="Q3459" s="10" t="s">
        <v>8315</v>
      </c>
      <c r="R3459" t="s">
        <v>8316</v>
      </c>
      <c r="S3459" s="14">
        <f t="shared" ref="S3459:S3522" si="211">(((J3459/60)/60)/24)+DATE(1970,1,1)</f>
        <v>42016.706678240742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09"/>
        <v>124</v>
      </c>
      <c r="P3460">
        <f t="shared" si="210"/>
        <v>45.04</v>
      </c>
      <c r="Q3460" s="10" t="s">
        <v>8315</v>
      </c>
      <c r="R3460" t="s">
        <v>8316</v>
      </c>
      <c r="S3460" s="14">
        <f t="shared" si="211"/>
        <v>42011.202581018515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09"/>
        <v>126</v>
      </c>
      <c r="P3461">
        <f t="shared" si="210"/>
        <v>17.53</v>
      </c>
      <c r="Q3461" s="10" t="s">
        <v>8315</v>
      </c>
      <c r="R3461" t="s">
        <v>8316</v>
      </c>
      <c r="S3461" s="14">
        <f t="shared" si="211"/>
        <v>42480.479861111111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09"/>
        <v>190</v>
      </c>
      <c r="P3462">
        <f t="shared" si="210"/>
        <v>50</v>
      </c>
      <c r="Q3462" s="10" t="s">
        <v>8315</v>
      </c>
      <c r="R3462" t="s">
        <v>8316</v>
      </c>
      <c r="S3462" s="14">
        <f t="shared" si="211"/>
        <v>41852.527222222219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09"/>
        <v>139</v>
      </c>
      <c r="P3463">
        <f t="shared" si="210"/>
        <v>57.92</v>
      </c>
      <c r="Q3463" s="10" t="s">
        <v>8315</v>
      </c>
      <c r="R3463" t="s">
        <v>8316</v>
      </c>
      <c r="S3463" s="14">
        <f t="shared" si="211"/>
        <v>42643.632858796293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09"/>
        <v>202</v>
      </c>
      <c r="P3464">
        <f t="shared" si="210"/>
        <v>29.71</v>
      </c>
      <c r="Q3464" s="10" t="s">
        <v>8315</v>
      </c>
      <c r="R3464" t="s">
        <v>8316</v>
      </c>
      <c r="S3464" s="14">
        <f t="shared" si="211"/>
        <v>42179.898472222223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09"/>
        <v>103</v>
      </c>
      <c r="P3465">
        <f t="shared" si="210"/>
        <v>90.68</v>
      </c>
      <c r="Q3465" s="10" t="s">
        <v>8315</v>
      </c>
      <c r="R3465" t="s">
        <v>8316</v>
      </c>
      <c r="S3465" s="14">
        <f t="shared" si="211"/>
        <v>42612.918807870374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09"/>
        <v>102</v>
      </c>
      <c r="P3466">
        <f t="shared" si="210"/>
        <v>55.01</v>
      </c>
      <c r="Q3466" s="10" t="s">
        <v>8315</v>
      </c>
      <c r="R3466" t="s">
        <v>8316</v>
      </c>
      <c r="S3466" s="14">
        <f t="shared" si="211"/>
        <v>42575.130057870367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09"/>
        <v>103</v>
      </c>
      <c r="P3467">
        <f t="shared" si="210"/>
        <v>57.22</v>
      </c>
      <c r="Q3467" s="10" t="s">
        <v>8315</v>
      </c>
      <c r="R3467" t="s">
        <v>8316</v>
      </c>
      <c r="S3467" s="14">
        <f t="shared" si="211"/>
        <v>42200.625833333332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09"/>
        <v>127</v>
      </c>
      <c r="P3468">
        <f t="shared" si="210"/>
        <v>72.95</v>
      </c>
      <c r="Q3468" s="10" t="s">
        <v>8315</v>
      </c>
      <c r="R3468" t="s">
        <v>8316</v>
      </c>
      <c r="S3468" s="14">
        <f t="shared" si="211"/>
        <v>42420.019097222219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09"/>
        <v>101</v>
      </c>
      <c r="P3469">
        <f t="shared" si="210"/>
        <v>64.47</v>
      </c>
      <c r="Q3469" s="10" t="s">
        <v>8315</v>
      </c>
      <c r="R3469" t="s">
        <v>8316</v>
      </c>
      <c r="S3469" s="14">
        <f t="shared" si="211"/>
        <v>42053.671666666662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09"/>
        <v>122</v>
      </c>
      <c r="P3470">
        <f t="shared" si="210"/>
        <v>716.35</v>
      </c>
      <c r="Q3470" s="10" t="s">
        <v>8315</v>
      </c>
      <c r="R3470" t="s">
        <v>8316</v>
      </c>
      <c r="S3470" s="14">
        <f t="shared" si="211"/>
        <v>42605.765381944439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09"/>
        <v>113</v>
      </c>
      <c r="P3471">
        <f t="shared" si="210"/>
        <v>50.4</v>
      </c>
      <c r="Q3471" s="10" t="s">
        <v>8315</v>
      </c>
      <c r="R3471" t="s">
        <v>8316</v>
      </c>
      <c r="S3471" s="14">
        <f t="shared" si="211"/>
        <v>42458.641724537039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09"/>
        <v>150</v>
      </c>
      <c r="P3472">
        <f t="shared" si="210"/>
        <v>41.67</v>
      </c>
      <c r="Q3472" s="10" t="s">
        <v>8315</v>
      </c>
      <c r="R3472" t="s">
        <v>8316</v>
      </c>
      <c r="S3472" s="14">
        <f t="shared" si="211"/>
        <v>42529.022013888884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09"/>
        <v>215</v>
      </c>
      <c r="P3473">
        <f t="shared" si="210"/>
        <v>35.770000000000003</v>
      </c>
      <c r="Q3473" s="10" t="s">
        <v>8315</v>
      </c>
      <c r="R3473" t="s">
        <v>8316</v>
      </c>
      <c r="S3473" s="14">
        <f t="shared" si="211"/>
        <v>41841.820486111108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09"/>
        <v>102</v>
      </c>
      <c r="P3474">
        <f t="shared" si="210"/>
        <v>88.74</v>
      </c>
      <c r="Q3474" s="10" t="s">
        <v>8315</v>
      </c>
      <c r="R3474" t="s">
        <v>8316</v>
      </c>
      <c r="S3474" s="14">
        <f t="shared" si="211"/>
        <v>41928.170497685183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09"/>
        <v>100</v>
      </c>
      <c r="P3475">
        <f t="shared" si="210"/>
        <v>148.47999999999999</v>
      </c>
      <c r="Q3475" s="10" t="s">
        <v>8315</v>
      </c>
      <c r="R3475" t="s">
        <v>8316</v>
      </c>
      <c r="S3475" s="14">
        <f t="shared" si="211"/>
        <v>42062.834444444445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09"/>
        <v>101</v>
      </c>
      <c r="P3476">
        <f t="shared" si="210"/>
        <v>51.79</v>
      </c>
      <c r="Q3476" s="10" t="s">
        <v>8315</v>
      </c>
      <c r="R3476" t="s">
        <v>8316</v>
      </c>
      <c r="S3476" s="14">
        <f t="shared" si="211"/>
        <v>42541.501516203702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09"/>
        <v>113</v>
      </c>
      <c r="P3477">
        <f t="shared" si="210"/>
        <v>20</v>
      </c>
      <c r="Q3477" s="10" t="s">
        <v>8315</v>
      </c>
      <c r="R3477" t="s">
        <v>8316</v>
      </c>
      <c r="S3477" s="14">
        <f t="shared" si="211"/>
        <v>41918.880833333329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09"/>
        <v>104</v>
      </c>
      <c r="P3478">
        <f t="shared" si="210"/>
        <v>52</v>
      </c>
      <c r="Q3478" s="10" t="s">
        <v>8315</v>
      </c>
      <c r="R3478" t="s">
        <v>8316</v>
      </c>
      <c r="S3478" s="14">
        <f t="shared" si="211"/>
        <v>41921.279976851853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09"/>
        <v>115</v>
      </c>
      <c r="P3479">
        <f t="shared" si="210"/>
        <v>53.23</v>
      </c>
      <c r="Q3479" s="10" t="s">
        <v>8315</v>
      </c>
      <c r="R3479" t="s">
        <v>8316</v>
      </c>
      <c r="S3479" s="14">
        <f t="shared" si="211"/>
        <v>42128.736608796295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09"/>
        <v>113</v>
      </c>
      <c r="P3480">
        <f t="shared" si="210"/>
        <v>39.6</v>
      </c>
      <c r="Q3480" s="10" t="s">
        <v>8315</v>
      </c>
      <c r="R3480" t="s">
        <v>8316</v>
      </c>
      <c r="S3480" s="14">
        <f t="shared" si="211"/>
        <v>42053.916921296302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09"/>
        <v>128</v>
      </c>
      <c r="P3481">
        <f t="shared" si="210"/>
        <v>34.25</v>
      </c>
      <c r="Q3481" s="10" t="s">
        <v>8315</v>
      </c>
      <c r="R3481" t="s">
        <v>8316</v>
      </c>
      <c r="S3481" s="14">
        <f t="shared" si="211"/>
        <v>41781.855092592588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09"/>
        <v>143</v>
      </c>
      <c r="P3482">
        <f t="shared" si="210"/>
        <v>164.62</v>
      </c>
      <c r="Q3482" s="10" t="s">
        <v>8315</v>
      </c>
      <c r="R3482" t="s">
        <v>8316</v>
      </c>
      <c r="S3482" s="14">
        <f t="shared" si="211"/>
        <v>42171.317442129628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09"/>
        <v>119</v>
      </c>
      <c r="P3483">
        <f t="shared" si="210"/>
        <v>125.05</v>
      </c>
      <c r="Q3483" s="10" t="s">
        <v>8315</v>
      </c>
      <c r="R3483" t="s">
        <v>8316</v>
      </c>
      <c r="S3483" s="14">
        <f t="shared" si="211"/>
        <v>41989.24754629629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09"/>
        <v>138</v>
      </c>
      <c r="P3484">
        <f t="shared" si="210"/>
        <v>51.88</v>
      </c>
      <c r="Q3484" s="10" t="s">
        <v>8315</v>
      </c>
      <c r="R3484" t="s">
        <v>8316</v>
      </c>
      <c r="S3484" s="14">
        <f t="shared" si="211"/>
        <v>41796.771597222221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09"/>
        <v>160</v>
      </c>
      <c r="P3485">
        <f t="shared" si="210"/>
        <v>40.29</v>
      </c>
      <c r="Q3485" s="10" t="s">
        <v>8315</v>
      </c>
      <c r="R3485" t="s">
        <v>8316</v>
      </c>
      <c r="S3485" s="14">
        <f t="shared" si="211"/>
        <v>41793.668761574074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09"/>
        <v>114</v>
      </c>
      <c r="P3486">
        <f t="shared" si="210"/>
        <v>64.91</v>
      </c>
      <c r="Q3486" s="10" t="s">
        <v>8315</v>
      </c>
      <c r="R3486" t="s">
        <v>8316</v>
      </c>
      <c r="S3486" s="14">
        <f t="shared" si="211"/>
        <v>42506.760405092587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09"/>
        <v>101</v>
      </c>
      <c r="P3487">
        <f t="shared" si="210"/>
        <v>55.33</v>
      </c>
      <c r="Q3487" s="10" t="s">
        <v>8315</v>
      </c>
      <c r="R3487" t="s">
        <v>8316</v>
      </c>
      <c r="S3487" s="14">
        <f t="shared" si="211"/>
        <v>42372.693055555559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09"/>
        <v>155</v>
      </c>
      <c r="P3488">
        <f t="shared" si="210"/>
        <v>83.14</v>
      </c>
      <c r="Q3488" s="10" t="s">
        <v>8315</v>
      </c>
      <c r="R3488" t="s">
        <v>8316</v>
      </c>
      <c r="S3488" s="14">
        <f t="shared" si="211"/>
        <v>42126.87501157407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09"/>
        <v>128</v>
      </c>
      <c r="P3489">
        <f t="shared" si="210"/>
        <v>38.71</v>
      </c>
      <c r="Q3489" s="10" t="s">
        <v>8315</v>
      </c>
      <c r="R3489" t="s">
        <v>8316</v>
      </c>
      <c r="S3489" s="14">
        <f t="shared" si="211"/>
        <v>42149.940416666665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09"/>
        <v>121</v>
      </c>
      <c r="P3490">
        <f t="shared" si="210"/>
        <v>125.38</v>
      </c>
      <c r="Q3490" s="10" t="s">
        <v>8315</v>
      </c>
      <c r="R3490" t="s">
        <v>8316</v>
      </c>
      <c r="S3490" s="14">
        <f t="shared" si="211"/>
        <v>42087.768055555556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09"/>
        <v>113</v>
      </c>
      <c r="P3491">
        <f t="shared" si="210"/>
        <v>78.260000000000005</v>
      </c>
      <c r="Q3491" s="10" t="s">
        <v>8315</v>
      </c>
      <c r="R3491" t="s">
        <v>8316</v>
      </c>
      <c r="S3491" s="14">
        <f t="shared" si="211"/>
        <v>41753.635775462964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09"/>
        <v>128</v>
      </c>
      <c r="P3492">
        <f t="shared" si="210"/>
        <v>47.22</v>
      </c>
      <c r="Q3492" s="10" t="s">
        <v>8315</v>
      </c>
      <c r="R3492" t="s">
        <v>8316</v>
      </c>
      <c r="S3492" s="14">
        <f t="shared" si="211"/>
        <v>42443.802361111113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09"/>
        <v>158</v>
      </c>
      <c r="P3493">
        <f t="shared" si="210"/>
        <v>79.099999999999994</v>
      </c>
      <c r="Q3493" s="10" t="s">
        <v>8315</v>
      </c>
      <c r="R3493" t="s">
        <v>8316</v>
      </c>
      <c r="S3493" s="14">
        <f t="shared" si="211"/>
        <v>42121.249814814815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09"/>
        <v>105</v>
      </c>
      <c r="P3494">
        <f t="shared" si="210"/>
        <v>114.29</v>
      </c>
      <c r="Q3494" s="10" t="s">
        <v>8315</v>
      </c>
      <c r="R3494" t="s">
        <v>8316</v>
      </c>
      <c r="S3494" s="14">
        <f t="shared" si="211"/>
        <v>42268.009224537032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09"/>
        <v>100</v>
      </c>
      <c r="P3495">
        <f t="shared" si="210"/>
        <v>51.72</v>
      </c>
      <c r="Q3495" s="10" t="s">
        <v>8315</v>
      </c>
      <c r="R3495" t="s">
        <v>8316</v>
      </c>
      <c r="S3495" s="14">
        <f t="shared" si="211"/>
        <v>41848.866157407407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09"/>
        <v>100</v>
      </c>
      <c r="P3496">
        <f t="shared" si="210"/>
        <v>30.77</v>
      </c>
      <c r="Q3496" s="10" t="s">
        <v>8315</v>
      </c>
      <c r="R3496" t="s">
        <v>8316</v>
      </c>
      <c r="S3496" s="14">
        <f t="shared" si="211"/>
        <v>42689.214988425927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09"/>
        <v>107</v>
      </c>
      <c r="P3497">
        <f t="shared" si="210"/>
        <v>74.209999999999994</v>
      </c>
      <c r="Q3497" s="10" t="s">
        <v>8315</v>
      </c>
      <c r="R3497" t="s">
        <v>8316</v>
      </c>
      <c r="S3497" s="14">
        <f t="shared" si="211"/>
        <v>41915.762835648151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09"/>
        <v>124</v>
      </c>
      <c r="P3498">
        <f t="shared" si="210"/>
        <v>47.85</v>
      </c>
      <c r="Q3498" s="10" t="s">
        <v>8315</v>
      </c>
      <c r="R3498" t="s">
        <v>8316</v>
      </c>
      <c r="S3498" s="14">
        <f t="shared" si="211"/>
        <v>42584.846828703703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09"/>
        <v>109</v>
      </c>
      <c r="P3499">
        <f t="shared" si="210"/>
        <v>34.409999999999997</v>
      </c>
      <c r="Q3499" s="10" t="s">
        <v>8315</v>
      </c>
      <c r="R3499" t="s">
        <v>8316</v>
      </c>
      <c r="S3499" s="14">
        <f t="shared" si="211"/>
        <v>42511.741944444439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09"/>
        <v>102</v>
      </c>
      <c r="P3500">
        <f t="shared" si="210"/>
        <v>40.24</v>
      </c>
      <c r="Q3500" s="10" t="s">
        <v>8315</v>
      </c>
      <c r="R3500" t="s">
        <v>8316</v>
      </c>
      <c r="S3500" s="14">
        <f t="shared" si="211"/>
        <v>42459.15861111111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09"/>
        <v>106</v>
      </c>
      <c r="P3501">
        <f t="shared" si="210"/>
        <v>60.29</v>
      </c>
      <c r="Q3501" s="10" t="s">
        <v>8315</v>
      </c>
      <c r="R3501" t="s">
        <v>8316</v>
      </c>
      <c r="S3501" s="14">
        <f t="shared" si="211"/>
        <v>42132.036168981482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09"/>
        <v>106</v>
      </c>
      <c r="P3502">
        <f t="shared" si="210"/>
        <v>25.31</v>
      </c>
      <c r="Q3502" s="10" t="s">
        <v>8315</v>
      </c>
      <c r="R3502" t="s">
        <v>8316</v>
      </c>
      <c r="S3502" s="14">
        <f t="shared" si="211"/>
        <v>42419.91942129629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09"/>
        <v>101</v>
      </c>
      <c r="P3503">
        <f t="shared" si="210"/>
        <v>35.950000000000003</v>
      </c>
      <c r="Q3503" s="10" t="s">
        <v>8315</v>
      </c>
      <c r="R3503" t="s">
        <v>8316</v>
      </c>
      <c r="S3503" s="14">
        <f t="shared" si="211"/>
        <v>42233.763831018514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09"/>
        <v>105</v>
      </c>
      <c r="P3504">
        <f t="shared" si="210"/>
        <v>136</v>
      </c>
      <c r="Q3504" s="10" t="s">
        <v>8315</v>
      </c>
      <c r="R3504" t="s">
        <v>8316</v>
      </c>
      <c r="S3504" s="14">
        <f t="shared" si="211"/>
        <v>42430.839398148149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09"/>
        <v>108</v>
      </c>
      <c r="P3505">
        <f t="shared" si="210"/>
        <v>70.760000000000005</v>
      </c>
      <c r="Q3505" s="10" t="s">
        <v>8315</v>
      </c>
      <c r="R3505" t="s">
        <v>8316</v>
      </c>
      <c r="S3505" s="14">
        <f t="shared" si="211"/>
        <v>42545.478333333333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09"/>
        <v>100</v>
      </c>
      <c r="P3506">
        <f t="shared" si="210"/>
        <v>125</v>
      </c>
      <c r="Q3506" s="10" t="s">
        <v>8315</v>
      </c>
      <c r="R3506" t="s">
        <v>8316</v>
      </c>
      <c r="S3506" s="14">
        <f t="shared" si="211"/>
        <v>42297.748738425929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09"/>
        <v>104</v>
      </c>
      <c r="P3507">
        <f t="shared" si="210"/>
        <v>66.510000000000005</v>
      </c>
      <c r="Q3507" s="10" t="s">
        <v>8315</v>
      </c>
      <c r="R3507" t="s">
        <v>8316</v>
      </c>
      <c r="S3507" s="14">
        <f t="shared" si="211"/>
        <v>41760.935706018521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09"/>
        <v>102</v>
      </c>
      <c r="P3508">
        <f t="shared" si="210"/>
        <v>105</v>
      </c>
      <c r="Q3508" s="10" t="s">
        <v>8315</v>
      </c>
      <c r="R3508" t="s">
        <v>8316</v>
      </c>
      <c r="S3508" s="14">
        <f t="shared" si="211"/>
        <v>41829.734259259261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09"/>
        <v>104</v>
      </c>
      <c r="P3509">
        <f t="shared" si="210"/>
        <v>145</v>
      </c>
      <c r="Q3509" s="10" t="s">
        <v>8315</v>
      </c>
      <c r="R3509" t="s">
        <v>8316</v>
      </c>
      <c r="S3509" s="14">
        <f t="shared" si="211"/>
        <v>42491.92288194444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09"/>
        <v>180</v>
      </c>
      <c r="P3510">
        <f t="shared" si="210"/>
        <v>12</v>
      </c>
      <c r="Q3510" s="10" t="s">
        <v>8315</v>
      </c>
      <c r="R3510" t="s">
        <v>8316</v>
      </c>
      <c r="S3510" s="14">
        <f t="shared" si="211"/>
        <v>42477.729780092588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09"/>
        <v>106</v>
      </c>
      <c r="P3511">
        <f t="shared" si="210"/>
        <v>96.67</v>
      </c>
      <c r="Q3511" s="10" t="s">
        <v>8315</v>
      </c>
      <c r="R3511" t="s">
        <v>8316</v>
      </c>
      <c r="S3511" s="14">
        <f t="shared" si="211"/>
        <v>41950.859560185185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09"/>
        <v>101</v>
      </c>
      <c r="P3512">
        <f t="shared" si="210"/>
        <v>60.33</v>
      </c>
      <c r="Q3512" s="10" t="s">
        <v>8315</v>
      </c>
      <c r="R3512" t="s">
        <v>8316</v>
      </c>
      <c r="S3512" s="14">
        <f t="shared" si="211"/>
        <v>41802.62090277778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09"/>
        <v>101</v>
      </c>
      <c r="P3513">
        <f t="shared" si="210"/>
        <v>79.89</v>
      </c>
      <c r="Q3513" s="10" t="s">
        <v>8315</v>
      </c>
      <c r="R3513" t="s">
        <v>8316</v>
      </c>
      <c r="S3513" s="14">
        <f t="shared" si="211"/>
        <v>41927.873784722222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09"/>
        <v>100</v>
      </c>
      <c r="P3514">
        <f t="shared" si="210"/>
        <v>58.82</v>
      </c>
      <c r="Q3514" s="10" t="s">
        <v>8315</v>
      </c>
      <c r="R3514" t="s">
        <v>8316</v>
      </c>
      <c r="S3514" s="14">
        <f t="shared" si="211"/>
        <v>42057.536944444444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09"/>
        <v>118</v>
      </c>
      <c r="P3515">
        <f t="shared" si="210"/>
        <v>75.34</v>
      </c>
      <c r="Q3515" s="10" t="s">
        <v>8315</v>
      </c>
      <c r="R3515" t="s">
        <v>8316</v>
      </c>
      <c r="S3515" s="14">
        <f t="shared" si="211"/>
        <v>41781.096203703702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09"/>
        <v>110</v>
      </c>
      <c r="P3516">
        <f t="shared" si="210"/>
        <v>55</v>
      </c>
      <c r="Q3516" s="10" t="s">
        <v>8315</v>
      </c>
      <c r="R3516" t="s">
        <v>8316</v>
      </c>
      <c r="S3516" s="14">
        <f t="shared" si="211"/>
        <v>42020.846666666665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09"/>
        <v>103</v>
      </c>
      <c r="P3517">
        <f t="shared" si="210"/>
        <v>66.959999999999994</v>
      </c>
      <c r="Q3517" s="10" t="s">
        <v>8315</v>
      </c>
      <c r="R3517" t="s">
        <v>8316</v>
      </c>
      <c r="S3517" s="14">
        <f t="shared" si="211"/>
        <v>42125.772812499999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09"/>
        <v>100</v>
      </c>
      <c r="P3518">
        <f t="shared" si="210"/>
        <v>227.27</v>
      </c>
      <c r="Q3518" s="10" t="s">
        <v>8315</v>
      </c>
      <c r="R3518" t="s">
        <v>8316</v>
      </c>
      <c r="S3518" s="14">
        <f t="shared" si="211"/>
        <v>41856.010069444441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09"/>
        <v>100</v>
      </c>
      <c r="P3519">
        <f t="shared" si="210"/>
        <v>307.69</v>
      </c>
      <c r="Q3519" s="10" t="s">
        <v>8315</v>
      </c>
      <c r="R3519" t="s">
        <v>8316</v>
      </c>
      <c r="S3519" s="14">
        <f t="shared" si="211"/>
        <v>41794.817523148151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09"/>
        <v>110</v>
      </c>
      <c r="P3520">
        <f t="shared" si="210"/>
        <v>50.02</v>
      </c>
      <c r="Q3520" s="10" t="s">
        <v>8315</v>
      </c>
      <c r="R3520" t="s">
        <v>8316</v>
      </c>
      <c r="S3520" s="14">
        <f t="shared" si="211"/>
        <v>41893.783553240741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09"/>
        <v>101</v>
      </c>
      <c r="P3521">
        <f t="shared" si="210"/>
        <v>72.39</v>
      </c>
      <c r="Q3521" s="10" t="s">
        <v>8315</v>
      </c>
      <c r="R3521" t="s">
        <v>8316</v>
      </c>
      <c r="S3521" s="14">
        <f t="shared" si="211"/>
        <v>42037.598958333328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12">ROUND(E3522/D3522*100,0)</f>
        <v>101</v>
      </c>
      <c r="P3522">
        <f t="shared" si="210"/>
        <v>95.95</v>
      </c>
      <c r="Q3522" s="10" t="s">
        <v>8315</v>
      </c>
      <c r="R3522" t="s">
        <v>8316</v>
      </c>
      <c r="S3522" s="14">
        <f t="shared" si="211"/>
        <v>42227.824212962965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12"/>
        <v>169</v>
      </c>
      <c r="P3523">
        <f t="shared" ref="P3523:P3586" si="213">IFERROR(ROUND(E3523/L3523,2),0)</f>
        <v>45.62</v>
      </c>
      <c r="Q3523" s="10" t="s">
        <v>8315</v>
      </c>
      <c r="R3523" t="s">
        <v>8316</v>
      </c>
      <c r="S3523" s="14">
        <f t="shared" ref="S3523:S3586" si="214">(((J3523/60)/60)/24)+DATE(1970,1,1)</f>
        <v>41881.361342592594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12"/>
        <v>100</v>
      </c>
      <c r="P3524">
        <f t="shared" si="213"/>
        <v>41.03</v>
      </c>
      <c r="Q3524" s="10" t="s">
        <v>8315</v>
      </c>
      <c r="R3524" t="s">
        <v>8316</v>
      </c>
      <c r="S3524" s="14">
        <f t="shared" si="214"/>
        <v>42234.789884259255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12"/>
        <v>114</v>
      </c>
      <c r="P3525">
        <f t="shared" si="213"/>
        <v>56.83</v>
      </c>
      <c r="Q3525" s="10" t="s">
        <v>8315</v>
      </c>
      <c r="R3525" t="s">
        <v>8316</v>
      </c>
      <c r="S3525" s="14">
        <f t="shared" si="214"/>
        <v>42581.397546296299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12"/>
        <v>102</v>
      </c>
      <c r="P3526">
        <f t="shared" si="213"/>
        <v>137.24</v>
      </c>
      <c r="Q3526" s="10" t="s">
        <v>8315</v>
      </c>
      <c r="R3526" t="s">
        <v>8316</v>
      </c>
      <c r="S3526" s="14">
        <f t="shared" si="214"/>
        <v>41880.76357638889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12"/>
        <v>106</v>
      </c>
      <c r="P3527">
        <f t="shared" si="213"/>
        <v>75.709999999999994</v>
      </c>
      <c r="Q3527" s="10" t="s">
        <v>8315</v>
      </c>
      <c r="R3527" t="s">
        <v>8316</v>
      </c>
      <c r="S3527" s="14">
        <f t="shared" si="214"/>
        <v>42214.6956712963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12"/>
        <v>102</v>
      </c>
      <c r="P3528">
        <f t="shared" si="213"/>
        <v>99</v>
      </c>
      <c r="Q3528" s="10" t="s">
        <v>8315</v>
      </c>
      <c r="R3528" t="s">
        <v>8316</v>
      </c>
      <c r="S3528" s="14">
        <f t="shared" si="214"/>
        <v>42460.335312499999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12"/>
        <v>117</v>
      </c>
      <c r="P3529">
        <f t="shared" si="213"/>
        <v>81.569999999999993</v>
      </c>
      <c r="Q3529" s="10" t="s">
        <v>8315</v>
      </c>
      <c r="R3529" t="s">
        <v>8316</v>
      </c>
      <c r="S3529" s="14">
        <f t="shared" si="214"/>
        <v>42167.023206018523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12"/>
        <v>101</v>
      </c>
      <c r="P3530">
        <f t="shared" si="213"/>
        <v>45.11</v>
      </c>
      <c r="Q3530" s="10" t="s">
        <v>8315</v>
      </c>
      <c r="R3530" t="s">
        <v>8316</v>
      </c>
      <c r="S3530" s="14">
        <f t="shared" si="214"/>
        <v>42733.50136574074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12"/>
        <v>132</v>
      </c>
      <c r="P3531">
        <f t="shared" si="213"/>
        <v>36.67</v>
      </c>
      <c r="Q3531" s="10" t="s">
        <v>8315</v>
      </c>
      <c r="R3531" t="s">
        <v>8316</v>
      </c>
      <c r="S3531" s="14">
        <f t="shared" si="214"/>
        <v>42177.761782407411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12"/>
        <v>100</v>
      </c>
      <c r="P3532">
        <f t="shared" si="213"/>
        <v>125</v>
      </c>
      <c r="Q3532" s="10" t="s">
        <v>8315</v>
      </c>
      <c r="R3532" t="s">
        <v>8316</v>
      </c>
      <c r="S3532" s="14">
        <f t="shared" si="214"/>
        <v>42442.623344907406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12"/>
        <v>128</v>
      </c>
      <c r="P3533">
        <f t="shared" si="213"/>
        <v>49.23</v>
      </c>
      <c r="Q3533" s="10" t="s">
        <v>8315</v>
      </c>
      <c r="R3533" t="s">
        <v>8316</v>
      </c>
      <c r="S3533" s="14">
        <f t="shared" si="214"/>
        <v>42521.654328703706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12"/>
        <v>119</v>
      </c>
      <c r="P3534">
        <f t="shared" si="213"/>
        <v>42.3</v>
      </c>
      <c r="Q3534" s="10" t="s">
        <v>8315</v>
      </c>
      <c r="R3534" t="s">
        <v>8316</v>
      </c>
      <c r="S3534" s="14">
        <f t="shared" si="214"/>
        <v>41884.599849537037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12"/>
        <v>126</v>
      </c>
      <c r="P3535">
        <f t="shared" si="213"/>
        <v>78.88</v>
      </c>
      <c r="Q3535" s="10" t="s">
        <v>8315</v>
      </c>
      <c r="R3535" t="s">
        <v>8316</v>
      </c>
      <c r="S3535" s="14">
        <f t="shared" si="214"/>
        <v>42289.761192129634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12"/>
        <v>156</v>
      </c>
      <c r="P3536">
        <f t="shared" si="213"/>
        <v>38.28</v>
      </c>
      <c r="Q3536" s="10" t="s">
        <v>8315</v>
      </c>
      <c r="R3536" t="s">
        <v>8316</v>
      </c>
      <c r="S3536" s="14">
        <f t="shared" si="214"/>
        <v>42243.6252662037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12"/>
        <v>103</v>
      </c>
      <c r="P3537">
        <f t="shared" si="213"/>
        <v>44.85</v>
      </c>
      <c r="Q3537" s="10" t="s">
        <v>8315</v>
      </c>
      <c r="R3537" t="s">
        <v>8316</v>
      </c>
      <c r="S3537" s="14">
        <f t="shared" si="214"/>
        <v>42248.640162037031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12"/>
        <v>153</v>
      </c>
      <c r="P3538">
        <f t="shared" si="213"/>
        <v>13.53</v>
      </c>
      <c r="Q3538" s="10" t="s">
        <v>8315</v>
      </c>
      <c r="R3538" t="s">
        <v>8316</v>
      </c>
      <c r="S3538" s="14">
        <f t="shared" si="214"/>
        <v>42328.727141203708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12"/>
        <v>180</v>
      </c>
      <c r="P3539">
        <f t="shared" si="213"/>
        <v>43.5</v>
      </c>
      <c r="Q3539" s="10" t="s">
        <v>8315</v>
      </c>
      <c r="R3539" t="s">
        <v>8316</v>
      </c>
      <c r="S3539" s="14">
        <f t="shared" si="214"/>
        <v>41923.354351851849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12"/>
        <v>128</v>
      </c>
      <c r="P3540">
        <f t="shared" si="213"/>
        <v>30.95</v>
      </c>
      <c r="Q3540" s="10" t="s">
        <v>8315</v>
      </c>
      <c r="R3540" t="s">
        <v>8316</v>
      </c>
      <c r="S3540" s="14">
        <f t="shared" si="214"/>
        <v>42571.420601851853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12"/>
        <v>120</v>
      </c>
      <c r="P3541">
        <f t="shared" si="213"/>
        <v>55.23</v>
      </c>
      <c r="Q3541" s="10" t="s">
        <v>8315</v>
      </c>
      <c r="R3541" t="s">
        <v>8316</v>
      </c>
      <c r="S3541" s="14">
        <f t="shared" si="214"/>
        <v>42600.756041666667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12"/>
        <v>123</v>
      </c>
      <c r="P3542">
        <f t="shared" si="213"/>
        <v>46.13</v>
      </c>
      <c r="Q3542" s="10" t="s">
        <v>8315</v>
      </c>
      <c r="R3542" t="s">
        <v>8316</v>
      </c>
      <c r="S3542" s="14">
        <f t="shared" si="214"/>
        <v>42517.003368055557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12"/>
        <v>105</v>
      </c>
      <c r="P3543">
        <f t="shared" si="213"/>
        <v>39.380000000000003</v>
      </c>
      <c r="Q3543" s="10" t="s">
        <v>8315</v>
      </c>
      <c r="R3543" t="s">
        <v>8316</v>
      </c>
      <c r="S3543" s="14">
        <f t="shared" si="214"/>
        <v>42222.730034722219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12"/>
        <v>102</v>
      </c>
      <c r="P3544">
        <f t="shared" si="213"/>
        <v>66.150000000000006</v>
      </c>
      <c r="Q3544" s="10" t="s">
        <v>8315</v>
      </c>
      <c r="R3544" t="s">
        <v>8316</v>
      </c>
      <c r="S3544" s="14">
        <f t="shared" si="214"/>
        <v>41829.599791666667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12"/>
        <v>105</v>
      </c>
      <c r="P3545">
        <f t="shared" si="213"/>
        <v>54.14</v>
      </c>
      <c r="Q3545" s="10" t="s">
        <v>8315</v>
      </c>
      <c r="R3545" t="s">
        <v>8316</v>
      </c>
      <c r="S3545" s="14">
        <f t="shared" si="214"/>
        <v>42150.755312499998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12"/>
        <v>100</v>
      </c>
      <c r="P3546">
        <f t="shared" si="213"/>
        <v>104.17</v>
      </c>
      <c r="Q3546" s="10" t="s">
        <v>8315</v>
      </c>
      <c r="R3546" t="s">
        <v>8316</v>
      </c>
      <c r="S3546" s="14">
        <f t="shared" si="214"/>
        <v>42040.831678240742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12"/>
        <v>100</v>
      </c>
      <c r="P3547">
        <f t="shared" si="213"/>
        <v>31.38</v>
      </c>
      <c r="Q3547" s="10" t="s">
        <v>8315</v>
      </c>
      <c r="R3547" t="s">
        <v>8316</v>
      </c>
      <c r="S3547" s="14">
        <f t="shared" si="214"/>
        <v>42075.807395833333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12"/>
        <v>102</v>
      </c>
      <c r="P3548">
        <f t="shared" si="213"/>
        <v>59.21</v>
      </c>
      <c r="Q3548" s="10" t="s">
        <v>8315</v>
      </c>
      <c r="R3548" t="s">
        <v>8316</v>
      </c>
      <c r="S3548" s="14">
        <f t="shared" si="214"/>
        <v>42073.660694444443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12"/>
        <v>114</v>
      </c>
      <c r="P3549">
        <f t="shared" si="213"/>
        <v>119.18</v>
      </c>
      <c r="Q3549" s="10" t="s">
        <v>8315</v>
      </c>
      <c r="R3549" t="s">
        <v>8316</v>
      </c>
      <c r="S3549" s="14">
        <f t="shared" si="214"/>
        <v>42480.078715277778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12"/>
        <v>102</v>
      </c>
      <c r="P3550">
        <f t="shared" si="213"/>
        <v>164.62</v>
      </c>
      <c r="Q3550" s="10" t="s">
        <v>8315</v>
      </c>
      <c r="R3550" t="s">
        <v>8316</v>
      </c>
      <c r="S3550" s="14">
        <f t="shared" si="214"/>
        <v>42411.942291666666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12"/>
        <v>102</v>
      </c>
      <c r="P3551">
        <f t="shared" si="213"/>
        <v>24.29</v>
      </c>
      <c r="Q3551" s="10" t="s">
        <v>8315</v>
      </c>
      <c r="R3551" t="s">
        <v>8316</v>
      </c>
      <c r="S3551" s="14">
        <f t="shared" si="214"/>
        <v>42223.394363425927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12"/>
        <v>105</v>
      </c>
      <c r="P3552">
        <f t="shared" si="213"/>
        <v>40.94</v>
      </c>
      <c r="Q3552" s="10" t="s">
        <v>8315</v>
      </c>
      <c r="R3552" t="s">
        <v>8316</v>
      </c>
      <c r="S3552" s="14">
        <f t="shared" si="214"/>
        <v>42462.893495370372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12"/>
        <v>102</v>
      </c>
      <c r="P3553">
        <f t="shared" si="213"/>
        <v>61.1</v>
      </c>
      <c r="Q3553" s="10" t="s">
        <v>8315</v>
      </c>
      <c r="R3553" t="s">
        <v>8316</v>
      </c>
      <c r="S3553" s="14">
        <f t="shared" si="214"/>
        <v>41753.515856481477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12"/>
        <v>100</v>
      </c>
      <c r="P3554">
        <f t="shared" si="213"/>
        <v>38.65</v>
      </c>
      <c r="Q3554" s="10" t="s">
        <v>8315</v>
      </c>
      <c r="R3554" t="s">
        <v>8316</v>
      </c>
      <c r="S3554" s="14">
        <f t="shared" si="214"/>
        <v>41788.587083333332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12"/>
        <v>106</v>
      </c>
      <c r="P3555">
        <f t="shared" si="213"/>
        <v>56.2</v>
      </c>
      <c r="Q3555" s="10" t="s">
        <v>8315</v>
      </c>
      <c r="R3555" t="s">
        <v>8316</v>
      </c>
      <c r="S3555" s="14">
        <f t="shared" si="214"/>
        <v>42196.028703703705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12"/>
        <v>113</v>
      </c>
      <c r="P3556">
        <f t="shared" si="213"/>
        <v>107</v>
      </c>
      <c r="Q3556" s="10" t="s">
        <v>8315</v>
      </c>
      <c r="R3556" t="s">
        <v>8316</v>
      </c>
      <c r="S3556" s="14">
        <f t="shared" si="214"/>
        <v>42016.050451388888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12"/>
        <v>100</v>
      </c>
      <c r="P3557">
        <f t="shared" si="213"/>
        <v>171.43</v>
      </c>
      <c r="Q3557" s="10" t="s">
        <v>8315</v>
      </c>
      <c r="R3557" t="s">
        <v>8316</v>
      </c>
      <c r="S3557" s="14">
        <f t="shared" si="214"/>
        <v>42661.442060185189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12"/>
        <v>100</v>
      </c>
      <c r="P3558">
        <f t="shared" si="213"/>
        <v>110.5</v>
      </c>
      <c r="Q3558" s="10" t="s">
        <v>8315</v>
      </c>
      <c r="R3558" t="s">
        <v>8316</v>
      </c>
      <c r="S3558" s="14">
        <f t="shared" si="214"/>
        <v>41808.649583333332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12"/>
        <v>100</v>
      </c>
      <c r="P3559">
        <f t="shared" si="213"/>
        <v>179.28</v>
      </c>
      <c r="Q3559" s="10" t="s">
        <v>8315</v>
      </c>
      <c r="R3559" t="s">
        <v>8316</v>
      </c>
      <c r="S3559" s="14">
        <f t="shared" si="214"/>
        <v>41730.276747685188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12"/>
        <v>144</v>
      </c>
      <c r="P3560">
        <f t="shared" si="213"/>
        <v>22.91</v>
      </c>
      <c r="Q3560" s="10" t="s">
        <v>8315</v>
      </c>
      <c r="R3560" t="s">
        <v>8316</v>
      </c>
      <c r="S3560" s="14">
        <f t="shared" si="214"/>
        <v>42139.816840277781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12"/>
        <v>104</v>
      </c>
      <c r="P3561">
        <f t="shared" si="213"/>
        <v>43.13</v>
      </c>
      <c r="Q3561" s="10" t="s">
        <v>8315</v>
      </c>
      <c r="R3561" t="s">
        <v>8316</v>
      </c>
      <c r="S3561" s="14">
        <f t="shared" si="214"/>
        <v>42194.096157407403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12"/>
        <v>108</v>
      </c>
      <c r="P3562">
        <f t="shared" si="213"/>
        <v>46.89</v>
      </c>
      <c r="Q3562" s="10" t="s">
        <v>8315</v>
      </c>
      <c r="R3562" t="s">
        <v>8316</v>
      </c>
      <c r="S3562" s="14">
        <f t="shared" si="214"/>
        <v>42115.889652777783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12"/>
        <v>102</v>
      </c>
      <c r="P3563">
        <f t="shared" si="213"/>
        <v>47.41</v>
      </c>
      <c r="Q3563" s="10" t="s">
        <v>8315</v>
      </c>
      <c r="R3563" t="s">
        <v>8316</v>
      </c>
      <c r="S3563" s="14">
        <f t="shared" si="214"/>
        <v>42203.680300925931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12"/>
        <v>149</v>
      </c>
      <c r="P3564">
        <f t="shared" si="213"/>
        <v>15.13</v>
      </c>
      <c r="Q3564" s="10" t="s">
        <v>8315</v>
      </c>
      <c r="R3564" t="s">
        <v>8316</v>
      </c>
      <c r="S3564" s="14">
        <f t="shared" si="214"/>
        <v>42433.761886574073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12"/>
        <v>105</v>
      </c>
      <c r="P3565">
        <f t="shared" si="213"/>
        <v>21.1</v>
      </c>
      <c r="Q3565" s="10" t="s">
        <v>8315</v>
      </c>
      <c r="R3565" t="s">
        <v>8316</v>
      </c>
      <c r="S3565" s="14">
        <f t="shared" si="214"/>
        <v>42555.671944444446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12"/>
        <v>101</v>
      </c>
      <c r="P3566">
        <f t="shared" si="213"/>
        <v>59.12</v>
      </c>
      <c r="Q3566" s="10" t="s">
        <v>8315</v>
      </c>
      <c r="R3566" t="s">
        <v>8316</v>
      </c>
      <c r="S3566" s="14">
        <f t="shared" si="214"/>
        <v>42236.623252314821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12"/>
        <v>131</v>
      </c>
      <c r="P3567">
        <f t="shared" si="213"/>
        <v>97.92</v>
      </c>
      <c r="Q3567" s="10" t="s">
        <v>8315</v>
      </c>
      <c r="R3567" t="s">
        <v>8316</v>
      </c>
      <c r="S3567" s="14">
        <f t="shared" si="214"/>
        <v>41974.743148148147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12"/>
        <v>105</v>
      </c>
      <c r="P3568">
        <f t="shared" si="213"/>
        <v>55.13</v>
      </c>
      <c r="Q3568" s="10" t="s">
        <v>8315</v>
      </c>
      <c r="R3568" t="s">
        <v>8316</v>
      </c>
      <c r="S3568" s="14">
        <f t="shared" si="214"/>
        <v>41997.507905092592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12"/>
        <v>109</v>
      </c>
      <c r="P3569">
        <f t="shared" si="213"/>
        <v>26.54</v>
      </c>
      <c r="Q3569" s="10" t="s">
        <v>8315</v>
      </c>
      <c r="R3569" t="s">
        <v>8316</v>
      </c>
      <c r="S3569" s="14">
        <f t="shared" si="214"/>
        <v>42135.810694444444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12"/>
        <v>111</v>
      </c>
      <c r="P3570">
        <f t="shared" si="213"/>
        <v>58.42</v>
      </c>
      <c r="Q3570" s="10" t="s">
        <v>8315</v>
      </c>
      <c r="R3570" t="s">
        <v>8316</v>
      </c>
      <c r="S3570" s="14">
        <f t="shared" si="214"/>
        <v>41869.740671296298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12"/>
        <v>100</v>
      </c>
      <c r="P3571">
        <f t="shared" si="213"/>
        <v>122.54</v>
      </c>
      <c r="Q3571" s="10" t="s">
        <v>8315</v>
      </c>
      <c r="R3571" t="s">
        <v>8316</v>
      </c>
      <c r="S3571" s="14">
        <f t="shared" si="214"/>
        <v>41982.688611111109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12"/>
        <v>114</v>
      </c>
      <c r="P3572">
        <f t="shared" si="213"/>
        <v>87.96</v>
      </c>
      <c r="Q3572" s="10" t="s">
        <v>8315</v>
      </c>
      <c r="R3572" t="s">
        <v>8316</v>
      </c>
      <c r="S3572" s="14">
        <f t="shared" si="214"/>
        <v>41976.331979166673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12"/>
        <v>122</v>
      </c>
      <c r="P3573">
        <f t="shared" si="213"/>
        <v>73.239999999999995</v>
      </c>
      <c r="Q3573" s="10" t="s">
        <v>8315</v>
      </c>
      <c r="R3573" t="s">
        <v>8316</v>
      </c>
      <c r="S3573" s="14">
        <f t="shared" si="214"/>
        <v>41912.858946759261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12"/>
        <v>100</v>
      </c>
      <c r="P3574">
        <f t="shared" si="213"/>
        <v>55.56</v>
      </c>
      <c r="Q3574" s="10" t="s">
        <v>8315</v>
      </c>
      <c r="R3574" t="s">
        <v>8316</v>
      </c>
      <c r="S3574" s="14">
        <f t="shared" si="214"/>
        <v>42146.570393518516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12"/>
        <v>103</v>
      </c>
      <c r="P3575">
        <f t="shared" si="213"/>
        <v>39.54</v>
      </c>
      <c r="Q3575" s="10" t="s">
        <v>8315</v>
      </c>
      <c r="R3575" t="s">
        <v>8316</v>
      </c>
      <c r="S3575" s="14">
        <f t="shared" si="214"/>
        <v>41921.375532407408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12"/>
        <v>106</v>
      </c>
      <c r="P3576">
        <f t="shared" si="213"/>
        <v>136.78</v>
      </c>
      <c r="Q3576" s="10" t="s">
        <v>8315</v>
      </c>
      <c r="R3576" t="s">
        <v>8316</v>
      </c>
      <c r="S3576" s="14">
        <f t="shared" si="214"/>
        <v>41926.942685185182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12"/>
        <v>101</v>
      </c>
      <c r="P3577">
        <f t="shared" si="213"/>
        <v>99.34</v>
      </c>
      <c r="Q3577" s="10" t="s">
        <v>8315</v>
      </c>
      <c r="R3577" t="s">
        <v>8316</v>
      </c>
      <c r="S3577" s="14">
        <f t="shared" si="214"/>
        <v>42561.783877314811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12"/>
        <v>100</v>
      </c>
      <c r="P3578">
        <f t="shared" si="213"/>
        <v>20</v>
      </c>
      <c r="Q3578" s="10" t="s">
        <v>8315</v>
      </c>
      <c r="R3578" t="s">
        <v>8316</v>
      </c>
      <c r="S3578" s="14">
        <f t="shared" si="214"/>
        <v>42649.54923611111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12"/>
        <v>130</v>
      </c>
      <c r="P3579">
        <f t="shared" si="213"/>
        <v>28.89</v>
      </c>
      <c r="Q3579" s="10" t="s">
        <v>8315</v>
      </c>
      <c r="R3579" t="s">
        <v>8316</v>
      </c>
      <c r="S3579" s="14">
        <f t="shared" si="214"/>
        <v>42093.786840277782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12"/>
        <v>100</v>
      </c>
      <c r="P3580">
        <f t="shared" si="213"/>
        <v>40.549999999999997</v>
      </c>
      <c r="Q3580" s="10" t="s">
        <v>8315</v>
      </c>
      <c r="R3580" t="s">
        <v>8316</v>
      </c>
      <c r="S3580" s="14">
        <f t="shared" si="214"/>
        <v>42460.733530092592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12"/>
        <v>100</v>
      </c>
      <c r="P3581">
        <f t="shared" si="213"/>
        <v>35.71</v>
      </c>
      <c r="Q3581" s="10" t="s">
        <v>8315</v>
      </c>
      <c r="R3581" t="s">
        <v>8316</v>
      </c>
      <c r="S3581" s="14">
        <f t="shared" si="214"/>
        <v>42430.762222222227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12"/>
        <v>114</v>
      </c>
      <c r="P3582">
        <f t="shared" si="213"/>
        <v>37.96</v>
      </c>
      <c r="Q3582" s="10" t="s">
        <v>8315</v>
      </c>
      <c r="R3582" t="s">
        <v>8316</v>
      </c>
      <c r="S3582" s="14">
        <f t="shared" si="214"/>
        <v>42026.176180555558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12"/>
        <v>100</v>
      </c>
      <c r="P3583">
        <f t="shared" si="213"/>
        <v>33.33</v>
      </c>
      <c r="Q3583" s="10" t="s">
        <v>8315</v>
      </c>
      <c r="R3583" t="s">
        <v>8316</v>
      </c>
      <c r="S3583" s="14">
        <f t="shared" si="214"/>
        <v>41836.471180555556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12"/>
        <v>287</v>
      </c>
      <c r="P3584">
        <f t="shared" si="213"/>
        <v>58.57</v>
      </c>
      <c r="Q3584" s="10" t="s">
        <v>8315</v>
      </c>
      <c r="R3584" t="s">
        <v>8316</v>
      </c>
      <c r="S3584" s="14">
        <f t="shared" si="214"/>
        <v>42451.095856481479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12"/>
        <v>109</v>
      </c>
      <c r="P3585">
        <f t="shared" si="213"/>
        <v>135.63</v>
      </c>
      <c r="Q3585" s="10" t="s">
        <v>8315</v>
      </c>
      <c r="R3585" t="s">
        <v>8316</v>
      </c>
      <c r="S3585" s="14">
        <f t="shared" si="214"/>
        <v>42418.425983796296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15">ROUND(E3586/D3586*100,0)</f>
        <v>116</v>
      </c>
      <c r="P3586">
        <f t="shared" si="213"/>
        <v>30.94</v>
      </c>
      <c r="Q3586" s="10" t="s">
        <v>8315</v>
      </c>
      <c r="R3586" t="s">
        <v>8316</v>
      </c>
      <c r="S3586" s="14">
        <f t="shared" si="214"/>
        <v>42168.316481481481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15"/>
        <v>119</v>
      </c>
      <c r="P3587">
        <f t="shared" ref="P3587:P3650" si="216">IFERROR(ROUND(E3587/L3587,2),0)</f>
        <v>176.09</v>
      </c>
      <c r="Q3587" s="10" t="s">
        <v>8315</v>
      </c>
      <c r="R3587" t="s">
        <v>8316</v>
      </c>
      <c r="S3587" s="14">
        <f t="shared" ref="S3587:S3650" si="217">(((J3587/60)/60)/24)+DATE(1970,1,1)</f>
        <v>41964.716319444444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15"/>
        <v>109</v>
      </c>
      <c r="P3588">
        <f t="shared" si="216"/>
        <v>151.97999999999999</v>
      </c>
      <c r="Q3588" s="10" t="s">
        <v>8315</v>
      </c>
      <c r="R3588" t="s">
        <v>8316</v>
      </c>
      <c r="S3588" s="14">
        <f t="shared" si="217"/>
        <v>42576.697569444441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15"/>
        <v>127</v>
      </c>
      <c r="P3589">
        <f t="shared" si="216"/>
        <v>22.61</v>
      </c>
      <c r="Q3589" s="10" t="s">
        <v>8315</v>
      </c>
      <c r="R3589" t="s">
        <v>8316</v>
      </c>
      <c r="S3589" s="14">
        <f t="shared" si="217"/>
        <v>42503.539976851855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15"/>
        <v>101</v>
      </c>
      <c r="P3590">
        <f t="shared" si="216"/>
        <v>18.27</v>
      </c>
      <c r="Q3590" s="10" t="s">
        <v>8315</v>
      </c>
      <c r="R3590" t="s">
        <v>8316</v>
      </c>
      <c r="S3590" s="14">
        <f t="shared" si="217"/>
        <v>42101.828819444447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15"/>
        <v>128</v>
      </c>
      <c r="P3591">
        <f t="shared" si="216"/>
        <v>82.26</v>
      </c>
      <c r="Q3591" s="10" t="s">
        <v>8315</v>
      </c>
      <c r="R3591" t="s">
        <v>8316</v>
      </c>
      <c r="S3591" s="14">
        <f t="shared" si="217"/>
        <v>42125.647534722222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15"/>
        <v>100</v>
      </c>
      <c r="P3592">
        <f t="shared" si="216"/>
        <v>68.53</v>
      </c>
      <c r="Q3592" s="10" t="s">
        <v>8315</v>
      </c>
      <c r="R3592" t="s">
        <v>8316</v>
      </c>
      <c r="S3592" s="14">
        <f t="shared" si="217"/>
        <v>41902.333726851852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15"/>
        <v>175</v>
      </c>
      <c r="P3593">
        <f t="shared" si="216"/>
        <v>68.06</v>
      </c>
      <c r="Q3593" s="10" t="s">
        <v>8315</v>
      </c>
      <c r="R3593" t="s">
        <v>8316</v>
      </c>
      <c r="S3593" s="14">
        <f t="shared" si="217"/>
        <v>42003.948425925926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15"/>
        <v>127</v>
      </c>
      <c r="P3594">
        <f t="shared" si="216"/>
        <v>72.709999999999994</v>
      </c>
      <c r="Q3594" s="10" t="s">
        <v>8315</v>
      </c>
      <c r="R3594" t="s">
        <v>8316</v>
      </c>
      <c r="S3594" s="14">
        <f t="shared" si="217"/>
        <v>41988.829942129625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15"/>
        <v>111</v>
      </c>
      <c r="P3595">
        <f t="shared" si="216"/>
        <v>77.19</v>
      </c>
      <c r="Q3595" s="10" t="s">
        <v>8315</v>
      </c>
      <c r="R3595" t="s">
        <v>8316</v>
      </c>
      <c r="S3595" s="14">
        <f t="shared" si="217"/>
        <v>41974.898599537039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15"/>
        <v>126</v>
      </c>
      <c r="P3596">
        <f t="shared" si="216"/>
        <v>55.97</v>
      </c>
      <c r="Q3596" s="10" t="s">
        <v>8315</v>
      </c>
      <c r="R3596" t="s">
        <v>8316</v>
      </c>
      <c r="S3596" s="14">
        <f t="shared" si="217"/>
        <v>42592.066921296297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15"/>
        <v>119</v>
      </c>
      <c r="P3597">
        <f t="shared" si="216"/>
        <v>49.69</v>
      </c>
      <c r="Q3597" s="10" t="s">
        <v>8315</v>
      </c>
      <c r="R3597" t="s">
        <v>8316</v>
      </c>
      <c r="S3597" s="14">
        <f t="shared" si="217"/>
        <v>42050.008368055554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15"/>
        <v>108</v>
      </c>
      <c r="P3598">
        <f t="shared" si="216"/>
        <v>79</v>
      </c>
      <c r="Q3598" s="10" t="s">
        <v>8315</v>
      </c>
      <c r="R3598" t="s">
        <v>8316</v>
      </c>
      <c r="S3598" s="14">
        <f t="shared" si="217"/>
        <v>41856.715069444443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15"/>
        <v>103</v>
      </c>
      <c r="P3599">
        <f t="shared" si="216"/>
        <v>77.73</v>
      </c>
      <c r="Q3599" s="10" t="s">
        <v>8315</v>
      </c>
      <c r="R3599" t="s">
        <v>8316</v>
      </c>
      <c r="S3599" s="14">
        <f t="shared" si="217"/>
        <v>42417.585532407407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15"/>
        <v>110</v>
      </c>
      <c r="P3600">
        <f t="shared" si="216"/>
        <v>40.78</v>
      </c>
      <c r="Q3600" s="10" t="s">
        <v>8315</v>
      </c>
      <c r="R3600" t="s">
        <v>8316</v>
      </c>
      <c r="S3600" s="14">
        <f t="shared" si="217"/>
        <v>41866.79886574074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15"/>
        <v>202</v>
      </c>
      <c r="P3601">
        <f t="shared" si="216"/>
        <v>59.41</v>
      </c>
      <c r="Q3601" s="10" t="s">
        <v>8315</v>
      </c>
      <c r="R3601" t="s">
        <v>8316</v>
      </c>
      <c r="S3601" s="14">
        <f t="shared" si="217"/>
        <v>42220.79487268519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15"/>
        <v>130</v>
      </c>
      <c r="P3602">
        <f t="shared" si="216"/>
        <v>3.25</v>
      </c>
      <c r="Q3602" s="10" t="s">
        <v>8315</v>
      </c>
      <c r="R3602" t="s">
        <v>8316</v>
      </c>
      <c r="S3602" s="14">
        <f t="shared" si="217"/>
        <v>42628.849120370374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15"/>
        <v>104</v>
      </c>
      <c r="P3603">
        <f t="shared" si="216"/>
        <v>39.380000000000003</v>
      </c>
      <c r="Q3603" s="10" t="s">
        <v>8315</v>
      </c>
      <c r="R3603" t="s">
        <v>8316</v>
      </c>
      <c r="S3603" s="14">
        <f t="shared" si="217"/>
        <v>41990.99863425926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15"/>
        <v>100</v>
      </c>
      <c r="P3604">
        <f t="shared" si="216"/>
        <v>81.67</v>
      </c>
      <c r="Q3604" s="10" t="s">
        <v>8315</v>
      </c>
      <c r="R3604" t="s">
        <v>8316</v>
      </c>
      <c r="S3604" s="14">
        <f t="shared" si="217"/>
        <v>42447.894432870366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15"/>
        <v>171</v>
      </c>
      <c r="P3605">
        <f t="shared" si="216"/>
        <v>44.91</v>
      </c>
      <c r="Q3605" s="10" t="s">
        <v>8315</v>
      </c>
      <c r="R3605" t="s">
        <v>8316</v>
      </c>
      <c r="S3605" s="14">
        <f t="shared" si="217"/>
        <v>42283.864351851851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15"/>
        <v>113</v>
      </c>
      <c r="P3606">
        <f t="shared" si="216"/>
        <v>49.06</v>
      </c>
      <c r="Q3606" s="10" t="s">
        <v>8315</v>
      </c>
      <c r="R3606" t="s">
        <v>8316</v>
      </c>
      <c r="S3606" s="14">
        <f t="shared" si="217"/>
        <v>42483.015694444446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15"/>
        <v>184</v>
      </c>
      <c r="P3607">
        <f t="shared" si="216"/>
        <v>30.67</v>
      </c>
      <c r="Q3607" s="10" t="s">
        <v>8315</v>
      </c>
      <c r="R3607" t="s">
        <v>8316</v>
      </c>
      <c r="S3607" s="14">
        <f t="shared" si="217"/>
        <v>42383.793124999997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15"/>
        <v>130</v>
      </c>
      <c r="P3608">
        <f t="shared" si="216"/>
        <v>61.06</v>
      </c>
      <c r="Q3608" s="10" t="s">
        <v>8315</v>
      </c>
      <c r="R3608" t="s">
        <v>8316</v>
      </c>
      <c r="S3608" s="14">
        <f t="shared" si="217"/>
        <v>42566.604826388888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15"/>
        <v>105</v>
      </c>
      <c r="P3609">
        <f t="shared" si="216"/>
        <v>29</v>
      </c>
      <c r="Q3609" s="10" t="s">
        <v>8315</v>
      </c>
      <c r="R3609" t="s">
        <v>8316</v>
      </c>
      <c r="S3609" s="14">
        <f t="shared" si="217"/>
        <v>42338.963912037041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15"/>
        <v>100</v>
      </c>
      <c r="P3610">
        <f t="shared" si="216"/>
        <v>29.63</v>
      </c>
      <c r="Q3610" s="10" t="s">
        <v>8315</v>
      </c>
      <c r="R3610" t="s">
        <v>8316</v>
      </c>
      <c r="S3610" s="14">
        <f t="shared" si="217"/>
        <v>42506.709375000006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15"/>
        <v>153</v>
      </c>
      <c r="P3611">
        <f t="shared" si="216"/>
        <v>143.1</v>
      </c>
      <c r="Q3611" s="10" t="s">
        <v>8315</v>
      </c>
      <c r="R3611" t="s">
        <v>8316</v>
      </c>
      <c r="S3611" s="14">
        <f t="shared" si="217"/>
        <v>42429.991724537031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15"/>
        <v>162</v>
      </c>
      <c r="P3612">
        <f t="shared" si="216"/>
        <v>52.35</v>
      </c>
      <c r="Q3612" s="10" t="s">
        <v>8315</v>
      </c>
      <c r="R3612" t="s">
        <v>8316</v>
      </c>
      <c r="S3612" s="14">
        <f t="shared" si="217"/>
        <v>42203.432129629626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15"/>
        <v>136</v>
      </c>
      <c r="P3613">
        <f t="shared" si="216"/>
        <v>66.67</v>
      </c>
      <c r="Q3613" s="10" t="s">
        <v>8315</v>
      </c>
      <c r="R3613" t="s">
        <v>8316</v>
      </c>
      <c r="S3613" s="14">
        <f t="shared" si="217"/>
        <v>42072.370381944449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15"/>
        <v>144</v>
      </c>
      <c r="P3614">
        <f t="shared" si="216"/>
        <v>126.67</v>
      </c>
      <c r="Q3614" s="10" t="s">
        <v>8315</v>
      </c>
      <c r="R3614" t="s">
        <v>8316</v>
      </c>
      <c r="S3614" s="14">
        <f t="shared" si="217"/>
        <v>41789.726979166669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15"/>
        <v>100</v>
      </c>
      <c r="P3615">
        <f t="shared" si="216"/>
        <v>62.5</v>
      </c>
      <c r="Q3615" s="10" t="s">
        <v>8315</v>
      </c>
      <c r="R3615" t="s">
        <v>8316</v>
      </c>
      <c r="S3615" s="14">
        <f t="shared" si="217"/>
        <v>41788.58997685185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15"/>
        <v>101</v>
      </c>
      <c r="P3616">
        <f t="shared" si="216"/>
        <v>35.49</v>
      </c>
      <c r="Q3616" s="10" t="s">
        <v>8315</v>
      </c>
      <c r="R3616" t="s">
        <v>8316</v>
      </c>
      <c r="S3616" s="14">
        <f t="shared" si="217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15"/>
        <v>107</v>
      </c>
      <c r="P3617">
        <f t="shared" si="216"/>
        <v>37.08</v>
      </c>
      <c r="Q3617" s="10" t="s">
        <v>8315</v>
      </c>
      <c r="R3617" t="s">
        <v>8316</v>
      </c>
      <c r="S3617" s="14">
        <f t="shared" si="217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15"/>
        <v>125</v>
      </c>
      <c r="P3618">
        <f t="shared" si="216"/>
        <v>69.33</v>
      </c>
      <c r="Q3618" s="10" t="s">
        <v>8315</v>
      </c>
      <c r="R3618" t="s">
        <v>8316</v>
      </c>
      <c r="S3618" s="14">
        <f t="shared" si="217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15"/>
        <v>119</v>
      </c>
      <c r="P3619">
        <f t="shared" si="216"/>
        <v>17.25</v>
      </c>
      <c r="Q3619" s="10" t="s">
        <v>8315</v>
      </c>
      <c r="R3619" t="s">
        <v>8316</v>
      </c>
      <c r="S3619" s="14">
        <f t="shared" si="217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15"/>
        <v>101</v>
      </c>
      <c r="P3620">
        <f t="shared" si="216"/>
        <v>36.07</v>
      </c>
      <c r="Q3620" s="10" t="s">
        <v>8315</v>
      </c>
      <c r="R3620" t="s">
        <v>8316</v>
      </c>
      <c r="S3620" s="14">
        <f t="shared" si="217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15"/>
        <v>113</v>
      </c>
      <c r="P3621">
        <f t="shared" si="216"/>
        <v>66.47</v>
      </c>
      <c r="Q3621" s="10" t="s">
        <v>8315</v>
      </c>
      <c r="R3621" t="s">
        <v>8316</v>
      </c>
      <c r="S3621" s="14">
        <f t="shared" si="217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15"/>
        <v>105</v>
      </c>
      <c r="P3622">
        <f t="shared" si="216"/>
        <v>56.07</v>
      </c>
      <c r="Q3622" s="10" t="s">
        <v>8315</v>
      </c>
      <c r="R3622" t="s">
        <v>8316</v>
      </c>
      <c r="S3622" s="14">
        <f t="shared" si="217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15"/>
        <v>110</v>
      </c>
      <c r="P3623">
        <f t="shared" si="216"/>
        <v>47.03</v>
      </c>
      <c r="Q3623" s="10" t="s">
        <v>8315</v>
      </c>
      <c r="R3623" t="s">
        <v>8316</v>
      </c>
      <c r="S3623" s="14">
        <f t="shared" si="217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15"/>
        <v>100</v>
      </c>
      <c r="P3624">
        <f t="shared" si="216"/>
        <v>47.67</v>
      </c>
      <c r="Q3624" s="10" t="s">
        <v>8315</v>
      </c>
      <c r="R3624" t="s">
        <v>8316</v>
      </c>
      <c r="S3624" s="14">
        <f t="shared" si="217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15"/>
        <v>120</v>
      </c>
      <c r="P3625">
        <f t="shared" si="216"/>
        <v>88.24</v>
      </c>
      <c r="Q3625" s="10" t="s">
        <v>8315</v>
      </c>
      <c r="R3625" t="s">
        <v>8316</v>
      </c>
      <c r="S3625" s="14">
        <f t="shared" si="217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15"/>
        <v>105</v>
      </c>
      <c r="P3626">
        <f t="shared" si="216"/>
        <v>80.72</v>
      </c>
      <c r="Q3626" s="10" t="s">
        <v>8315</v>
      </c>
      <c r="R3626" t="s">
        <v>8316</v>
      </c>
      <c r="S3626" s="14">
        <f t="shared" si="217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15"/>
        <v>103</v>
      </c>
      <c r="P3627">
        <f t="shared" si="216"/>
        <v>39.49</v>
      </c>
      <c r="Q3627" s="10" t="s">
        <v>8315</v>
      </c>
      <c r="R3627" t="s">
        <v>8316</v>
      </c>
      <c r="S3627" s="14">
        <f t="shared" si="217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15"/>
        <v>102</v>
      </c>
      <c r="P3628">
        <f t="shared" si="216"/>
        <v>84.85</v>
      </c>
      <c r="Q3628" s="10" t="s">
        <v>8315</v>
      </c>
      <c r="R3628" t="s">
        <v>8316</v>
      </c>
      <c r="S3628" s="14">
        <f t="shared" si="217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15"/>
        <v>100</v>
      </c>
      <c r="P3629">
        <f t="shared" si="216"/>
        <v>68.97</v>
      </c>
      <c r="Q3629" s="10" t="s">
        <v>8315</v>
      </c>
      <c r="R3629" t="s">
        <v>8316</v>
      </c>
      <c r="S3629" s="14">
        <f t="shared" si="217"/>
        <v>42460.741747685184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15"/>
        <v>0</v>
      </c>
      <c r="P3630">
        <f t="shared" si="216"/>
        <v>0</v>
      </c>
      <c r="Q3630" s="10" t="s">
        <v>8315</v>
      </c>
      <c r="R3630" t="s">
        <v>8357</v>
      </c>
      <c r="S3630" s="14">
        <f t="shared" si="217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15"/>
        <v>0</v>
      </c>
      <c r="P3631">
        <f t="shared" si="216"/>
        <v>1</v>
      </c>
      <c r="Q3631" s="10" t="s">
        <v>8315</v>
      </c>
      <c r="R3631" t="s">
        <v>8357</v>
      </c>
      <c r="S3631" s="14">
        <f t="shared" si="217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15"/>
        <v>0</v>
      </c>
      <c r="P3632">
        <f t="shared" si="216"/>
        <v>1</v>
      </c>
      <c r="Q3632" s="10" t="s">
        <v>8315</v>
      </c>
      <c r="R3632" t="s">
        <v>8357</v>
      </c>
      <c r="S3632" s="14">
        <f t="shared" si="217"/>
        <v>41942.84710648148</v>
      </c>
      <c r="T3632">
        <f>YEAR(S3632)</f>
        <v>2014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15"/>
        <v>51</v>
      </c>
      <c r="P3633">
        <f t="shared" si="216"/>
        <v>147.88</v>
      </c>
      <c r="Q3633" s="10" t="s">
        <v>8315</v>
      </c>
      <c r="R3633" t="s">
        <v>8357</v>
      </c>
      <c r="S3633" s="14">
        <f t="shared" si="217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15"/>
        <v>20</v>
      </c>
      <c r="P3634">
        <f t="shared" si="216"/>
        <v>100</v>
      </c>
      <c r="Q3634" s="10" t="s">
        <v>8315</v>
      </c>
      <c r="R3634" t="s">
        <v>8357</v>
      </c>
      <c r="S3634" s="14">
        <f t="shared" si="217"/>
        <v>41946.936909722222</v>
      </c>
      <c r="T3634">
        <f>YEAR(S3634)</f>
        <v>2014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15"/>
        <v>35</v>
      </c>
      <c r="P3635">
        <f t="shared" si="216"/>
        <v>56.84</v>
      </c>
      <c r="Q3635" s="10" t="s">
        <v>8315</v>
      </c>
      <c r="R3635" t="s">
        <v>8357</v>
      </c>
      <c r="S3635" s="14">
        <f t="shared" si="217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15"/>
        <v>4</v>
      </c>
      <c r="P3636">
        <f t="shared" si="216"/>
        <v>176.94</v>
      </c>
      <c r="Q3636" s="10" t="s">
        <v>8315</v>
      </c>
      <c r="R3636" t="s">
        <v>8357</v>
      </c>
      <c r="S3636" s="14">
        <f t="shared" si="217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15"/>
        <v>36</v>
      </c>
      <c r="P3637">
        <f t="shared" si="216"/>
        <v>127.6</v>
      </c>
      <c r="Q3637" s="10" t="s">
        <v>8315</v>
      </c>
      <c r="R3637" t="s">
        <v>8357</v>
      </c>
      <c r="S3637" s="14">
        <f t="shared" si="217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15"/>
        <v>0</v>
      </c>
      <c r="P3638">
        <f t="shared" si="216"/>
        <v>0</v>
      </c>
      <c r="Q3638" s="10" t="s">
        <v>8315</v>
      </c>
      <c r="R3638" t="s">
        <v>8357</v>
      </c>
      <c r="S3638" s="14">
        <f t="shared" si="217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15"/>
        <v>31</v>
      </c>
      <c r="P3639">
        <f t="shared" si="216"/>
        <v>66.14</v>
      </c>
      <c r="Q3639" s="10" t="s">
        <v>8315</v>
      </c>
      <c r="R3639" t="s">
        <v>8357</v>
      </c>
      <c r="S3639" s="14">
        <f t="shared" si="217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15"/>
        <v>7</v>
      </c>
      <c r="P3640">
        <f t="shared" si="216"/>
        <v>108</v>
      </c>
      <c r="Q3640" s="10" t="s">
        <v>8315</v>
      </c>
      <c r="R3640" t="s">
        <v>8357</v>
      </c>
      <c r="S3640" s="14">
        <f t="shared" si="217"/>
        <v>42053.672824074078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15"/>
        <v>0</v>
      </c>
      <c r="P3641">
        <f t="shared" si="216"/>
        <v>1</v>
      </c>
      <c r="Q3641" s="10" t="s">
        <v>8315</v>
      </c>
      <c r="R3641" t="s">
        <v>8357</v>
      </c>
      <c r="S3641" s="14">
        <f t="shared" si="217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15"/>
        <v>6</v>
      </c>
      <c r="P3642">
        <f t="shared" si="216"/>
        <v>18.329999999999998</v>
      </c>
      <c r="Q3642" s="10" t="s">
        <v>8315</v>
      </c>
      <c r="R3642" t="s">
        <v>8357</v>
      </c>
      <c r="S3642" s="14">
        <f t="shared" si="217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15"/>
        <v>0</v>
      </c>
      <c r="P3643">
        <f t="shared" si="216"/>
        <v>0</v>
      </c>
      <c r="Q3643" s="10" t="s">
        <v>8315</v>
      </c>
      <c r="R3643" t="s">
        <v>8357</v>
      </c>
      <c r="S3643" s="14">
        <f t="shared" si="217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15"/>
        <v>2</v>
      </c>
      <c r="P3644">
        <f t="shared" si="216"/>
        <v>7.5</v>
      </c>
      <c r="Q3644" s="10" t="s">
        <v>8315</v>
      </c>
      <c r="R3644" t="s">
        <v>8357</v>
      </c>
      <c r="S3644" s="14">
        <f t="shared" si="217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15"/>
        <v>0</v>
      </c>
      <c r="P3645">
        <f t="shared" si="216"/>
        <v>0</v>
      </c>
      <c r="Q3645" s="10" t="s">
        <v>8315</v>
      </c>
      <c r="R3645" t="s">
        <v>8357</v>
      </c>
      <c r="S3645" s="14">
        <f t="shared" si="217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15"/>
        <v>16</v>
      </c>
      <c r="P3646">
        <f t="shared" si="216"/>
        <v>68.42</v>
      </c>
      <c r="Q3646" s="10" t="s">
        <v>8315</v>
      </c>
      <c r="R3646" t="s">
        <v>8357</v>
      </c>
      <c r="S3646" s="14">
        <f t="shared" si="217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15"/>
        <v>0</v>
      </c>
      <c r="P3647">
        <f t="shared" si="216"/>
        <v>1</v>
      </c>
      <c r="Q3647" s="10" t="s">
        <v>8315</v>
      </c>
      <c r="R3647" t="s">
        <v>8357</v>
      </c>
      <c r="S3647" s="14">
        <f t="shared" si="217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15"/>
        <v>5</v>
      </c>
      <c r="P3648">
        <f t="shared" si="216"/>
        <v>60.13</v>
      </c>
      <c r="Q3648" s="10" t="s">
        <v>8315</v>
      </c>
      <c r="R3648" t="s">
        <v>8357</v>
      </c>
      <c r="S3648" s="14">
        <f t="shared" si="217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15"/>
        <v>6</v>
      </c>
      <c r="P3649">
        <f t="shared" si="216"/>
        <v>15</v>
      </c>
      <c r="Q3649" s="10" t="s">
        <v>8315</v>
      </c>
      <c r="R3649" t="s">
        <v>8357</v>
      </c>
      <c r="S3649" s="14">
        <f t="shared" si="217"/>
        <v>42598.749155092592</v>
      </c>
      <c r="T3649">
        <f>YEAR(S3649)</f>
        <v>2016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18">ROUND(E3650/D3650*100,0)</f>
        <v>100</v>
      </c>
      <c r="P3650">
        <f t="shared" si="216"/>
        <v>550.04</v>
      </c>
      <c r="Q3650" s="10" t="s">
        <v>8315</v>
      </c>
      <c r="R3650" t="s">
        <v>8316</v>
      </c>
      <c r="S3650" s="14">
        <f t="shared" si="217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18"/>
        <v>104</v>
      </c>
      <c r="P3651">
        <f t="shared" ref="P3651:P3714" si="219">IFERROR(ROUND(E3651/L3651,2),0)</f>
        <v>97.5</v>
      </c>
      <c r="Q3651" s="10" t="s">
        <v>8315</v>
      </c>
      <c r="R3651" t="s">
        <v>8316</v>
      </c>
      <c r="S3651" s="14">
        <f t="shared" ref="S3651:S3714" si="220">(((J3651/60)/60)/24)+DATE(1970,1,1)</f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18"/>
        <v>100</v>
      </c>
      <c r="P3652">
        <f t="shared" si="219"/>
        <v>29.41</v>
      </c>
      <c r="Q3652" s="10" t="s">
        <v>8315</v>
      </c>
      <c r="R3652" t="s">
        <v>8316</v>
      </c>
      <c r="S3652" s="14">
        <f t="shared" si="220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18"/>
        <v>104</v>
      </c>
      <c r="P3653">
        <f t="shared" si="219"/>
        <v>57.78</v>
      </c>
      <c r="Q3653" s="10" t="s">
        <v>8315</v>
      </c>
      <c r="R3653" t="s">
        <v>8316</v>
      </c>
      <c r="S3653" s="14">
        <f t="shared" si="220"/>
        <v>41828.646319444444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18"/>
        <v>251</v>
      </c>
      <c r="P3654">
        <f t="shared" si="219"/>
        <v>44.24</v>
      </c>
      <c r="Q3654" s="10" t="s">
        <v>8315</v>
      </c>
      <c r="R3654" t="s">
        <v>8316</v>
      </c>
      <c r="S3654" s="14">
        <f t="shared" si="220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18"/>
        <v>101</v>
      </c>
      <c r="P3655">
        <f t="shared" si="219"/>
        <v>60.91</v>
      </c>
      <c r="Q3655" s="10" t="s">
        <v>8315</v>
      </c>
      <c r="R3655" t="s">
        <v>8316</v>
      </c>
      <c r="S3655" s="14">
        <f t="shared" si="220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18"/>
        <v>174</v>
      </c>
      <c r="P3656">
        <f t="shared" si="219"/>
        <v>68.84</v>
      </c>
      <c r="Q3656" s="10" t="s">
        <v>8315</v>
      </c>
      <c r="R3656" t="s">
        <v>8316</v>
      </c>
      <c r="S3656" s="14">
        <f t="shared" si="220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18"/>
        <v>116</v>
      </c>
      <c r="P3657">
        <f t="shared" si="219"/>
        <v>73.58</v>
      </c>
      <c r="Q3657" s="10" t="s">
        <v>8315</v>
      </c>
      <c r="R3657" t="s">
        <v>8316</v>
      </c>
      <c r="S3657" s="14">
        <f t="shared" si="220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18"/>
        <v>106</v>
      </c>
      <c r="P3658">
        <f t="shared" si="219"/>
        <v>115.02</v>
      </c>
      <c r="Q3658" s="10" t="s">
        <v>8315</v>
      </c>
      <c r="R3658" t="s">
        <v>8316</v>
      </c>
      <c r="S3658" s="14">
        <f t="shared" si="220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18"/>
        <v>111</v>
      </c>
      <c r="P3659">
        <f t="shared" si="219"/>
        <v>110.75</v>
      </c>
      <c r="Q3659" s="10" t="s">
        <v>8315</v>
      </c>
      <c r="R3659" t="s">
        <v>8316</v>
      </c>
      <c r="S3659" s="14">
        <f t="shared" si="220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18"/>
        <v>101</v>
      </c>
      <c r="P3660">
        <f t="shared" si="219"/>
        <v>75.5</v>
      </c>
      <c r="Q3660" s="10" t="s">
        <v>8315</v>
      </c>
      <c r="R3660" t="s">
        <v>8316</v>
      </c>
      <c r="S3660" s="14">
        <f t="shared" si="220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18"/>
        <v>102</v>
      </c>
      <c r="P3661">
        <f t="shared" si="219"/>
        <v>235.46</v>
      </c>
      <c r="Q3661" s="10" t="s">
        <v>8315</v>
      </c>
      <c r="R3661" t="s">
        <v>8316</v>
      </c>
      <c r="S3661" s="14">
        <f t="shared" si="220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18"/>
        <v>100</v>
      </c>
      <c r="P3662">
        <f t="shared" si="219"/>
        <v>11.36</v>
      </c>
      <c r="Q3662" s="10" t="s">
        <v>8315</v>
      </c>
      <c r="R3662" t="s">
        <v>8316</v>
      </c>
      <c r="S3662" s="14">
        <f t="shared" si="220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18"/>
        <v>111</v>
      </c>
      <c r="P3663">
        <f t="shared" si="219"/>
        <v>92.5</v>
      </c>
      <c r="Q3663" s="10" t="s">
        <v>8315</v>
      </c>
      <c r="R3663" t="s">
        <v>8316</v>
      </c>
      <c r="S3663" s="14">
        <f t="shared" si="220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18"/>
        <v>101</v>
      </c>
      <c r="P3664">
        <f t="shared" si="219"/>
        <v>202.85</v>
      </c>
      <c r="Q3664" s="10" t="s">
        <v>8315</v>
      </c>
      <c r="R3664" t="s">
        <v>8316</v>
      </c>
      <c r="S3664" s="14">
        <f t="shared" si="220"/>
        <v>42064.220069444447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18"/>
        <v>104</v>
      </c>
      <c r="P3665">
        <f t="shared" si="219"/>
        <v>26</v>
      </c>
      <c r="Q3665" s="10" t="s">
        <v>8315</v>
      </c>
      <c r="R3665" t="s">
        <v>8316</v>
      </c>
      <c r="S3665" s="14">
        <f t="shared" si="220"/>
        <v>42665.451736111107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18"/>
        <v>109</v>
      </c>
      <c r="P3666">
        <f t="shared" si="219"/>
        <v>46.05</v>
      </c>
      <c r="Q3666" s="10" t="s">
        <v>8315</v>
      </c>
      <c r="R3666" t="s">
        <v>8316</v>
      </c>
      <c r="S3666" s="14">
        <f t="shared" si="220"/>
        <v>42523.248715277776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18"/>
        <v>115</v>
      </c>
      <c r="P3667">
        <f t="shared" si="219"/>
        <v>51</v>
      </c>
      <c r="Q3667" s="10" t="s">
        <v>8315</v>
      </c>
      <c r="R3667" t="s">
        <v>8316</v>
      </c>
      <c r="S3667" s="14">
        <f t="shared" si="220"/>
        <v>42294.808124999996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18"/>
        <v>100</v>
      </c>
      <c r="P3668">
        <f t="shared" si="219"/>
        <v>31.58</v>
      </c>
      <c r="Q3668" s="10" t="s">
        <v>8315</v>
      </c>
      <c r="R3668" t="s">
        <v>8316</v>
      </c>
      <c r="S3668" s="14">
        <f t="shared" si="220"/>
        <v>41822.90488425926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18"/>
        <v>103</v>
      </c>
      <c r="P3669">
        <f t="shared" si="219"/>
        <v>53.36</v>
      </c>
      <c r="Q3669" s="10" t="s">
        <v>8315</v>
      </c>
      <c r="R3669" t="s">
        <v>8316</v>
      </c>
      <c r="S3669" s="14">
        <f t="shared" si="220"/>
        <v>42173.970127314817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18"/>
        <v>104</v>
      </c>
      <c r="P3670">
        <f t="shared" si="219"/>
        <v>36.96</v>
      </c>
      <c r="Q3670" s="10" t="s">
        <v>8315</v>
      </c>
      <c r="R3670" t="s">
        <v>8316</v>
      </c>
      <c r="S3670" s="14">
        <f t="shared" si="220"/>
        <v>42185.556157407409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18"/>
        <v>138</v>
      </c>
      <c r="P3671">
        <f t="shared" si="219"/>
        <v>81.290000000000006</v>
      </c>
      <c r="Q3671" s="10" t="s">
        <v>8315</v>
      </c>
      <c r="R3671" t="s">
        <v>8316</v>
      </c>
      <c r="S3671" s="14">
        <f t="shared" si="220"/>
        <v>42136.675196759257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18"/>
        <v>110</v>
      </c>
      <c r="P3672">
        <f t="shared" si="219"/>
        <v>20.079999999999998</v>
      </c>
      <c r="Q3672" s="10" t="s">
        <v>8315</v>
      </c>
      <c r="R3672" t="s">
        <v>8316</v>
      </c>
      <c r="S3672" s="14">
        <f t="shared" si="220"/>
        <v>42142.514016203699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18"/>
        <v>101</v>
      </c>
      <c r="P3673">
        <f t="shared" si="219"/>
        <v>88.25</v>
      </c>
      <c r="Q3673" s="10" t="s">
        <v>8315</v>
      </c>
      <c r="R3673" t="s">
        <v>8316</v>
      </c>
      <c r="S3673" s="14">
        <f t="shared" si="220"/>
        <v>41820.62809027778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18"/>
        <v>102</v>
      </c>
      <c r="P3674">
        <f t="shared" si="219"/>
        <v>53.44</v>
      </c>
      <c r="Q3674" s="10" t="s">
        <v>8315</v>
      </c>
      <c r="R3674" t="s">
        <v>8316</v>
      </c>
      <c r="S3674" s="14">
        <f t="shared" si="220"/>
        <v>41878.946574074071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18"/>
        <v>114</v>
      </c>
      <c r="P3675">
        <f t="shared" si="219"/>
        <v>39.869999999999997</v>
      </c>
      <c r="Q3675" s="10" t="s">
        <v>8315</v>
      </c>
      <c r="R3675" t="s">
        <v>8316</v>
      </c>
      <c r="S3675" s="14">
        <f t="shared" si="220"/>
        <v>41914.295104166667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18"/>
        <v>100</v>
      </c>
      <c r="P3676">
        <f t="shared" si="219"/>
        <v>145.16</v>
      </c>
      <c r="Q3676" s="10" t="s">
        <v>8315</v>
      </c>
      <c r="R3676" t="s">
        <v>8316</v>
      </c>
      <c r="S3676" s="14">
        <f t="shared" si="220"/>
        <v>42556.873020833329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18"/>
        <v>140</v>
      </c>
      <c r="P3677">
        <f t="shared" si="219"/>
        <v>23.33</v>
      </c>
      <c r="Q3677" s="10" t="s">
        <v>8315</v>
      </c>
      <c r="R3677" t="s">
        <v>8316</v>
      </c>
      <c r="S3677" s="14">
        <f t="shared" si="220"/>
        <v>42493.597013888888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18"/>
        <v>129</v>
      </c>
      <c r="P3678">
        <f t="shared" si="219"/>
        <v>64.38</v>
      </c>
      <c r="Q3678" s="10" t="s">
        <v>8315</v>
      </c>
      <c r="R3678" t="s">
        <v>8316</v>
      </c>
      <c r="S3678" s="14">
        <f t="shared" si="220"/>
        <v>41876.815787037034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18"/>
        <v>103</v>
      </c>
      <c r="P3679">
        <f t="shared" si="219"/>
        <v>62.05</v>
      </c>
      <c r="Q3679" s="10" t="s">
        <v>8315</v>
      </c>
      <c r="R3679" t="s">
        <v>8316</v>
      </c>
      <c r="S3679" s="14">
        <f t="shared" si="220"/>
        <v>41802.574282407404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18"/>
        <v>103</v>
      </c>
      <c r="P3680">
        <f t="shared" si="219"/>
        <v>66.13</v>
      </c>
      <c r="Q3680" s="10" t="s">
        <v>8315</v>
      </c>
      <c r="R3680" t="s">
        <v>8316</v>
      </c>
      <c r="S3680" s="14">
        <f t="shared" si="220"/>
        <v>42120.531226851846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18"/>
        <v>110</v>
      </c>
      <c r="P3681">
        <f t="shared" si="219"/>
        <v>73.400000000000006</v>
      </c>
      <c r="Q3681" s="10" t="s">
        <v>8315</v>
      </c>
      <c r="R3681" t="s">
        <v>8316</v>
      </c>
      <c r="S3681" s="14">
        <f t="shared" si="220"/>
        <v>41786.761354166665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18"/>
        <v>113</v>
      </c>
      <c r="P3682">
        <f t="shared" si="219"/>
        <v>99.5</v>
      </c>
      <c r="Q3682" s="10" t="s">
        <v>8315</v>
      </c>
      <c r="R3682" t="s">
        <v>8316</v>
      </c>
      <c r="S3682" s="14">
        <f t="shared" si="220"/>
        <v>42627.454097222217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18"/>
        <v>112</v>
      </c>
      <c r="P3683">
        <f t="shared" si="219"/>
        <v>62.17</v>
      </c>
      <c r="Q3683" s="10" t="s">
        <v>8315</v>
      </c>
      <c r="R3683" t="s">
        <v>8316</v>
      </c>
      <c r="S3683" s="14">
        <f t="shared" si="220"/>
        <v>42374.651504629626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18"/>
        <v>139</v>
      </c>
      <c r="P3684">
        <f t="shared" si="219"/>
        <v>62.33</v>
      </c>
      <c r="Q3684" s="10" t="s">
        <v>8315</v>
      </c>
      <c r="R3684" t="s">
        <v>8316</v>
      </c>
      <c r="S3684" s="14">
        <f t="shared" si="220"/>
        <v>41772.685393518521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18"/>
        <v>111</v>
      </c>
      <c r="P3685">
        <f t="shared" si="219"/>
        <v>58.79</v>
      </c>
      <c r="Q3685" s="10" t="s">
        <v>8315</v>
      </c>
      <c r="R3685" t="s">
        <v>8316</v>
      </c>
      <c r="S3685" s="14">
        <f t="shared" si="220"/>
        <v>42633.116851851853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18"/>
        <v>139</v>
      </c>
      <c r="P3686">
        <f t="shared" si="219"/>
        <v>45.35</v>
      </c>
      <c r="Q3686" s="10" t="s">
        <v>8315</v>
      </c>
      <c r="R3686" t="s">
        <v>8316</v>
      </c>
      <c r="S3686" s="14">
        <f t="shared" si="220"/>
        <v>42219.180393518516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18"/>
        <v>106</v>
      </c>
      <c r="P3687">
        <f t="shared" si="219"/>
        <v>41.94</v>
      </c>
      <c r="Q3687" s="10" t="s">
        <v>8315</v>
      </c>
      <c r="R3687" t="s">
        <v>8316</v>
      </c>
      <c r="S3687" s="14">
        <f t="shared" si="220"/>
        <v>41753.593275462961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18"/>
        <v>101</v>
      </c>
      <c r="P3688">
        <f t="shared" si="219"/>
        <v>59.17</v>
      </c>
      <c r="Q3688" s="10" t="s">
        <v>8315</v>
      </c>
      <c r="R3688" t="s">
        <v>8316</v>
      </c>
      <c r="S3688" s="14">
        <f t="shared" si="220"/>
        <v>42230.662731481483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18"/>
        <v>100</v>
      </c>
      <c r="P3689">
        <f t="shared" si="219"/>
        <v>200.49</v>
      </c>
      <c r="Q3689" s="10" t="s">
        <v>8315</v>
      </c>
      <c r="R3689" t="s">
        <v>8316</v>
      </c>
      <c r="S3689" s="14">
        <f t="shared" si="220"/>
        <v>41787.218229166669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18"/>
        <v>109</v>
      </c>
      <c r="P3690">
        <f t="shared" si="219"/>
        <v>83.97</v>
      </c>
      <c r="Q3690" s="10" t="s">
        <v>8315</v>
      </c>
      <c r="R3690" t="s">
        <v>8316</v>
      </c>
      <c r="S3690" s="14">
        <f t="shared" si="220"/>
        <v>41829.787083333329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18"/>
        <v>118</v>
      </c>
      <c r="P3691">
        <f t="shared" si="219"/>
        <v>57.26</v>
      </c>
      <c r="Q3691" s="10" t="s">
        <v>8315</v>
      </c>
      <c r="R3691" t="s">
        <v>8316</v>
      </c>
      <c r="S3691" s="14">
        <f t="shared" si="220"/>
        <v>42147.826840277776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18"/>
        <v>120</v>
      </c>
      <c r="P3692">
        <f t="shared" si="219"/>
        <v>58.06</v>
      </c>
      <c r="Q3692" s="10" t="s">
        <v>8315</v>
      </c>
      <c r="R3692" t="s">
        <v>8316</v>
      </c>
      <c r="S3692" s="14">
        <f t="shared" si="220"/>
        <v>41940.598182870373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18"/>
        <v>128</v>
      </c>
      <c r="P3693">
        <f t="shared" si="219"/>
        <v>186.8</v>
      </c>
      <c r="Q3693" s="10" t="s">
        <v>8315</v>
      </c>
      <c r="R3693" t="s">
        <v>8316</v>
      </c>
      <c r="S3693" s="14">
        <f t="shared" si="220"/>
        <v>42020.700567129628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18"/>
        <v>126</v>
      </c>
      <c r="P3694">
        <f t="shared" si="219"/>
        <v>74.12</v>
      </c>
      <c r="Q3694" s="10" t="s">
        <v>8315</v>
      </c>
      <c r="R3694" t="s">
        <v>8316</v>
      </c>
      <c r="S3694" s="14">
        <f t="shared" si="220"/>
        <v>41891.96503472222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18"/>
        <v>129</v>
      </c>
      <c r="P3695">
        <f t="shared" si="219"/>
        <v>30.71</v>
      </c>
      <c r="Q3695" s="10" t="s">
        <v>8315</v>
      </c>
      <c r="R3695" t="s">
        <v>8316</v>
      </c>
      <c r="S3695" s="14">
        <f t="shared" si="220"/>
        <v>42309.191307870366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18"/>
        <v>107</v>
      </c>
      <c r="P3696">
        <f t="shared" si="219"/>
        <v>62.67</v>
      </c>
      <c r="Q3696" s="10" t="s">
        <v>8315</v>
      </c>
      <c r="R3696" t="s">
        <v>8316</v>
      </c>
      <c r="S3696" s="14">
        <f t="shared" si="220"/>
        <v>42490.133877314816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18"/>
        <v>100</v>
      </c>
      <c r="P3697">
        <f t="shared" si="219"/>
        <v>121.36</v>
      </c>
      <c r="Q3697" s="10" t="s">
        <v>8315</v>
      </c>
      <c r="R3697" t="s">
        <v>8316</v>
      </c>
      <c r="S3697" s="14">
        <f t="shared" si="220"/>
        <v>41995.870486111111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18"/>
        <v>155</v>
      </c>
      <c r="P3698">
        <f t="shared" si="219"/>
        <v>39.74</v>
      </c>
      <c r="Q3698" s="10" t="s">
        <v>8315</v>
      </c>
      <c r="R3698" t="s">
        <v>8316</v>
      </c>
      <c r="S3698" s="14">
        <f t="shared" si="220"/>
        <v>41988.617083333331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18"/>
        <v>108</v>
      </c>
      <c r="P3699">
        <f t="shared" si="219"/>
        <v>72</v>
      </c>
      <c r="Q3699" s="10" t="s">
        <v>8315</v>
      </c>
      <c r="R3699" t="s">
        <v>8316</v>
      </c>
      <c r="S3699" s="14">
        <f t="shared" si="220"/>
        <v>42479.465833333335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18"/>
        <v>111</v>
      </c>
      <c r="P3700">
        <f t="shared" si="219"/>
        <v>40.630000000000003</v>
      </c>
      <c r="Q3700" s="10" t="s">
        <v>8315</v>
      </c>
      <c r="R3700" t="s">
        <v>8316</v>
      </c>
      <c r="S3700" s="14">
        <f t="shared" si="220"/>
        <v>42401.806562500002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18"/>
        <v>101</v>
      </c>
      <c r="P3701">
        <f t="shared" si="219"/>
        <v>63</v>
      </c>
      <c r="Q3701" s="10" t="s">
        <v>8315</v>
      </c>
      <c r="R3701" t="s">
        <v>8316</v>
      </c>
      <c r="S3701" s="14">
        <f t="shared" si="220"/>
        <v>41897.602037037039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18"/>
        <v>121</v>
      </c>
      <c r="P3702">
        <f t="shared" si="219"/>
        <v>33.67</v>
      </c>
      <c r="Q3702" s="10" t="s">
        <v>8315</v>
      </c>
      <c r="R3702" t="s">
        <v>8316</v>
      </c>
      <c r="S3702" s="14">
        <f t="shared" si="220"/>
        <v>41882.585648148146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18"/>
        <v>100</v>
      </c>
      <c r="P3703">
        <f t="shared" si="219"/>
        <v>38.590000000000003</v>
      </c>
      <c r="Q3703" s="10" t="s">
        <v>8315</v>
      </c>
      <c r="R3703" t="s">
        <v>8316</v>
      </c>
      <c r="S3703" s="14">
        <f t="shared" si="220"/>
        <v>42129.541585648149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18"/>
        <v>109</v>
      </c>
      <c r="P3704">
        <f t="shared" si="219"/>
        <v>155.94999999999999</v>
      </c>
      <c r="Q3704" s="10" t="s">
        <v>8315</v>
      </c>
      <c r="R3704" t="s">
        <v>8316</v>
      </c>
      <c r="S3704" s="14">
        <f t="shared" si="220"/>
        <v>42524.53800925926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18"/>
        <v>123</v>
      </c>
      <c r="P3705">
        <f t="shared" si="219"/>
        <v>43.2</v>
      </c>
      <c r="Q3705" s="10" t="s">
        <v>8315</v>
      </c>
      <c r="R3705" t="s">
        <v>8316</v>
      </c>
      <c r="S3705" s="14">
        <f t="shared" si="220"/>
        <v>42556.504490740743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18"/>
        <v>136</v>
      </c>
      <c r="P3706">
        <f t="shared" si="219"/>
        <v>15.15</v>
      </c>
      <c r="Q3706" s="10" t="s">
        <v>8315</v>
      </c>
      <c r="R3706" t="s">
        <v>8316</v>
      </c>
      <c r="S3706" s="14">
        <f t="shared" si="220"/>
        <v>42461.689745370371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18"/>
        <v>103</v>
      </c>
      <c r="P3707">
        <f t="shared" si="219"/>
        <v>83.57</v>
      </c>
      <c r="Q3707" s="10" t="s">
        <v>8315</v>
      </c>
      <c r="R3707" t="s">
        <v>8316</v>
      </c>
      <c r="S3707" s="14">
        <f t="shared" si="220"/>
        <v>41792.542986111112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18"/>
        <v>121</v>
      </c>
      <c r="P3708">
        <f t="shared" si="219"/>
        <v>140</v>
      </c>
      <c r="Q3708" s="10" t="s">
        <v>8315</v>
      </c>
      <c r="R3708" t="s">
        <v>8316</v>
      </c>
      <c r="S3708" s="14">
        <f t="shared" si="220"/>
        <v>41879.913761574076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18"/>
        <v>186</v>
      </c>
      <c r="P3709">
        <f t="shared" si="219"/>
        <v>80.87</v>
      </c>
      <c r="Q3709" s="10" t="s">
        <v>8315</v>
      </c>
      <c r="R3709" t="s">
        <v>8316</v>
      </c>
      <c r="S3709" s="14">
        <f t="shared" si="220"/>
        <v>42552.048356481479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18"/>
        <v>300</v>
      </c>
      <c r="P3710">
        <f t="shared" si="219"/>
        <v>53.85</v>
      </c>
      <c r="Q3710" s="10" t="s">
        <v>8315</v>
      </c>
      <c r="R3710" t="s">
        <v>8316</v>
      </c>
      <c r="S3710" s="14">
        <f t="shared" si="220"/>
        <v>41810.142199074071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18"/>
        <v>108</v>
      </c>
      <c r="P3711">
        <f t="shared" si="219"/>
        <v>30.93</v>
      </c>
      <c r="Q3711" s="10" t="s">
        <v>8315</v>
      </c>
      <c r="R3711" t="s">
        <v>8316</v>
      </c>
      <c r="S3711" s="14">
        <f t="shared" si="220"/>
        <v>41785.707708333335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18"/>
        <v>141</v>
      </c>
      <c r="P3712">
        <f t="shared" si="219"/>
        <v>67.959999999999994</v>
      </c>
      <c r="Q3712" s="10" t="s">
        <v>8315</v>
      </c>
      <c r="R3712" t="s">
        <v>8316</v>
      </c>
      <c r="S3712" s="14">
        <f t="shared" si="220"/>
        <v>42072.576249999998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18"/>
        <v>114</v>
      </c>
      <c r="P3713">
        <f t="shared" si="219"/>
        <v>27.14</v>
      </c>
      <c r="Q3713" s="10" t="s">
        <v>8315</v>
      </c>
      <c r="R3713" t="s">
        <v>8316</v>
      </c>
      <c r="S3713" s="14">
        <f t="shared" si="220"/>
        <v>41779.724224537036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21">ROUND(E3714/D3714*100,0)</f>
        <v>154</v>
      </c>
      <c r="P3714">
        <f t="shared" si="219"/>
        <v>110.87</v>
      </c>
      <c r="Q3714" s="10" t="s">
        <v>8315</v>
      </c>
      <c r="R3714" t="s">
        <v>8316</v>
      </c>
      <c r="S3714" s="14">
        <f t="shared" si="220"/>
        <v>42134.172071759262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21"/>
        <v>102</v>
      </c>
      <c r="P3715">
        <f t="shared" ref="P3715:P3778" si="222">IFERROR(ROUND(E3715/L3715,2),0)</f>
        <v>106.84</v>
      </c>
      <c r="Q3715" s="10" t="s">
        <v>8315</v>
      </c>
      <c r="R3715" t="s">
        <v>8316</v>
      </c>
      <c r="S3715" s="14">
        <f t="shared" ref="S3715:S3778" si="223">(((J3715/60)/60)/24)+DATE(1970,1,1)</f>
        <v>42505.738032407404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21"/>
        <v>102</v>
      </c>
      <c r="P3716">
        <f t="shared" si="222"/>
        <v>105.52</v>
      </c>
      <c r="Q3716" s="10" t="s">
        <v>8315</v>
      </c>
      <c r="R3716" t="s">
        <v>8316</v>
      </c>
      <c r="S3716" s="14">
        <f t="shared" si="223"/>
        <v>42118.556331018524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21"/>
        <v>103</v>
      </c>
      <c r="P3717">
        <f t="shared" si="222"/>
        <v>132.96</v>
      </c>
      <c r="Q3717" s="10" t="s">
        <v>8315</v>
      </c>
      <c r="R3717" t="s">
        <v>8316</v>
      </c>
      <c r="S3717" s="14">
        <f t="shared" si="223"/>
        <v>42036.995590277773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21"/>
        <v>156</v>
      </c>
      <c r="P3718">
        <f t="shared" si="222"/>
        <v>51.92</v>
      </c>
      <c r="Q3718" s="10" t="s">
        <v>8315</v>
      </c>
      <c r="R3718" t="s">
        <v>8316</v>
      </c>
      <c r="S3718" s="14">
        <f t="shared" si="223"/>
        <v>42360.887835648144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21"/>
        <v>101</v>
      </c>
      <c r="P3719">
        <f t="shared" si="222"/>
        <v>310</v>
      </c>
      <c r="Q3719" s="10" t="s">
        <v>8315</v>
      </c>
      <c r="R3719" t="s">
        <v>8316</v>
      </c>
      <c r="S3719" s="14">
        <f t="shared" si="223"/>
        <v>42102.866307870368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21"/>
        <v>239</v>
      </c>
      <c r="P3720">
        <f t="shared" si="222"/>
        <v>26.02</v>
      </c>
      <c r="Q3720" s="10" t="s">
        <v>8315</v>
      </c>
      <c r="R3720" t="s">
        <v>8316</v>
      </c>
      <c r="S3720" s="14">
        <f t="shared" si="223"/>
        <v>42032.716145833328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21"/>
        <v>210</v>
      </c>
      <c r="P3721">
        <f t="shared" si="222"/>
        <v>105</v>
      </c>
      <c r="Q3721" s="10" t="s">
        <v>8315</v>
      </c>
      <c r="R3721" t="s">
        <v>8316</v>
      </c>
      <c r="S3721" s="14">
        <f t="shared" si="223"/>
        <v>42147.729930555557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21"/>
        <v>105</v>
      </c>
      <c r="P3722">
        <f t="shared" si="222"/>
        <v>86.23</v>
      </c>
      <c r="Q3722" s="10" t="s">
        <v>8315</v>
      </c>
      <c r="R3722" t="s">
        <v>8316</v>
      </c>
      <c r="S3722" s="14">
        <f t="shared" si="223"/>
        <v>42165.993125000001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21"/>
        <v>101</v>
      </c>
      <c r="P3723">
        <f t="shared" si="222"/>
        <v>114.55</v>
      </c>
      <c r="Q3723" s="10" t="s">
        <v>8315</v>
      </c>
      <c r="R3723" t="s">
        <v>8316</v>
      </c>
      <c r="S3723" s="14">
        <f t="shared" si="223"/>
        <v>41927.936157407406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21"/>
        <v>111</v>
      </c>
      <c r="P3724">
        <f t="shared" si="222"/>
        <v>47.66</v>
      </c>
      <c r="Q3724" s="10" t="s">
        <v>8315</v>
      </c>
      <c r="R3724" t="s">
        <v>8316</v>
      </c>
      <c r="S3724" s="14">
        <f t="shared" si="223"/>
        <v>42381.671840277777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21"/>
        <v>102</v>
      </c>
      <c r="P3725">
        <f t="shared" si="222"/>
        <v>72.89</v>
      </c>
      <c r="Q3725" s="10" t="s">
        <v>8315</v>
      </c>
      <c r="R3725" t="s">
        <v>8316</v>
      </c>
      <c r="S3725" s="14">
        <f t="shared" si="223"/>
        <v>41943.753032407411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21"/>
        <v>103</v>
      </c>
      <c r="P3726">
        <f t="shared" si="222"/>
        <v>49.55</v>
      </c>
      <c r="Q3726" s="10" t="s">
        <v>8315</v>
      </c>
      <c r="R3726" t="s">
        <v>8316</v>
      </c>
      <c r="S3726" s="14">
        <f t="shared" si="223"/>
        <v>42465.491435185191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21"/>
        <v>127</v>
      </c>
      <c r="P3727">
        <f t="shared" si="222"/>
        <v>25.4</v>
      </c>
      <c r="Q3727" s="10" t="s">
        <v>8315</v>
      </c>
      <c r="R3727" t="s">
        <v>8316</v>
      </c>
      <c r="S3727" s="14">
        <f t="shared" si="223"/>
        <v>42401.945219907408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21"/>
        <v>339</v>
      </c>
      <c r="P3728">
        <f t="shared" si="222"/>
        <v>62.59</v>
      </c>
      <c r="Q3728" s="10" t="s">
        <v>8315</v>
      </c>
      <c r="R3728" t="s">
        <v>8316</v>
      </c>
      <c r="S3728" s="14">
        <f t="shared" si="223"/>
        <v>42462.140868055561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21"/>
        <v>101</v>
      </c>
      <c r="P3729">
        <f t="shared" si="222"/>
        <v>61.06</v>
      </c>
      <c r="Q3729" s="10" t="s">
        <v>8315</v>
      </c>
      <c r="R3729" t="s">
        <v>8316</v>
      </c>
      <c r="S3729" s="14">
        <f t="shared" si="223"/>
        <v>42632.348310185189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21"/>
        <v>9</v>
      </c>
      <c r="P3730">
        <f t="shared" si="222"/>
        <v>60.06</v>
      </c>
      <c r="Q3730" s="10" t="s">
        <v>8315</v>
      </c>
      <c r="R3730" t="s">
        <v>8316</v>
      </c>
      <c r="S3730" s="14">
        <f t="shared" si="223"/>
        <v>42205.171018518522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21"/>
        <v>7</v>
      </c>
      <c r="P3731">
        <f t="shared" si="222"/>
        <v>72.400000000000006</v>
      </c>
      <c r="Q3731" s="10" t="s">
        <v>8315</v>
      </c>
      <c r="R3731" t="s">
        <v>8316</v>
      </c>
      <c r="S3731" s="14">
        <f t="shared" si="223"/>
        <v>42041.205000000002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21"/>
        <v>10</v>
      </c>
      <c r="P3732">
        <f t="shared" si="222"/>
        <v>100</v>
      </c>
      <c r="Q3732" s="10" t="s">
        <v>8315</v>
      </c>
      <c r="R3732" t="s">
        <v>8316</v>
      </c>
      <c r="S3732" s="14">
        <f t="shared" si="223"/>
        <v>42203.677766203706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21"/>
        <v>11</v>
      </c>
      <c r="P3733">
        <f t="shared" si="222"/>
        <v>51.67</v>
      </c>
      <c r="Q3733" s="10" t="s">
        <v>8315</v>
      </c>
      <c r="R3733" t="s">
        <v>8316</v>
      </c>
      <c r="S3733" s="14">
        <f t="shared" si="223"/>
        <v>41983.752847222218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21"/>
        <v>15</v>
      </c>
      <c r="P3734">
        <f t="shared" si="222"/>
        <v>32.75</v>
      </c>
      <c r="Q3734" s="10" t="s">
        <v>8315</v>
      </c>
      <c r="R3734" t="s">
        <v>8316</v>
      </c>
      <c r="S3734" s="14">
        <f t="shared" si="223"/>
        <v>41968.677465277782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21"/>
        <v>0</v>
      </c>
      <c r="P3735">
        <f t="shared" si="222"/>
        <v>0</v>
      </c>
      <c r="Q3735" s="10" t="s">
        <v>8315</v>
      </c>
      <c r="R3735" t="s">
        <v>8316</v>
      </c>
      <c r="S3735" s="14">
        <f t="shared" si="223"/>
        <v>42103.024398148147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21"/>
        <v>28</v>
      </c>
      <c r="P3736">
        <f t="shared" si="222"/>
        <v>61</v>
      </c>
      <c r="Q3736" s="10" t="s">
        <v>8315</v>
      </c>
      <c r="R3736" t="s">
        <v>8316</v>
      </c>
      <c r="S3736" s="14">
        <f t="shared" si="223"/>
        <v>42089.901574074072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21"/>
        <v>13</v>
      </c>
      <c r="P3737">
        <f t="shared" si="222"/>
        <v>10</v>
      </c>
      <c r="Q3737" s="10" t="s">
        <v>8315</v>
      </c>
      <c r="R3737" t="s">
        <v>8316</v>
      </c>
      <c r="S3737" s="14">
        <f t="shared" si="223"/>
        <v>42122.693159722221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21"/>
        <v>1</v>
      </c>
      <c r="P3738">
        <f t="shared" si="222"/>
        <v>10</v>
      </c>
      <c r="Q3738" s="10" t="s">
        <v>8315</v>
      </c>
      <c r="R3738" t="s">
        <v>8316</v>
      </c>
      <c r="S3738" s="14">
        <f t="shared" si="223"/>
        <v>42048.711724537032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21"/>
        <v>21</v>
      </c>
      <c r="P3739">
        <f t="shared" si="222"/>
        <v>37.5</v>
      </c>
      <c r="Q3739" s="10" t="s">
        <v>8315</v>
      </c>
      <c r="R3739" t="s">
        <v>8316</v>
      </c>
      <c r="S3739" s="14">
        <f t="shared" si="223"/>
        <v>42297.691006944442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21"/>
        <v>18</v>
      </c>
      <c r="P3740">
        <f t="shared" si="222"/>
        <v>45</v>
      </c>
      <c r="Q3740" s="10" t="s">
        <v>8315</v>
      </c>
      <c r="R3740" t="s">
        <v>8316</v>
      </c>
      <c r="S3740" s="14">
        <f t="shared" si="223"/>
        <v>41813.938715277778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21"/>
        <v>20</v>
      </c>
      <c r="P3741">
        <f t="shared" si="222"/>
        <v>100.63</v>
      </c>
      <c r="Q3741" s="10" t="s">
        <v>8315</v>
      </c>
      <c r="R3741" t="s">
        <v>8316</v>
      </c>
      <c r="S3741" s="14">
        <f t="shared" si="223"/>
        <v>42548.449861111112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21"/>
        <v>18</v>
      </c>
      <c r="P3742">
        <f t="shared" si="222"/>
        <v>25.57</v>
      </c>
      <c r="Q3742" s="10" t="s">
        <v>8315</v>
      </c>
      <c r="R3742" t="s">
        <v>8316</v>
      </c>
      <c r="S3742" s="14">
        <f t="shared" si="223"/>
        <v>41833.089756944442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21"/>
        <v>0</v>
      </c>
      <c r="P3743">
        <f t="shared" si="222"/>
        <v>0</v>
      </c>
      <c r="Q3743" s="10" t="s">
        <v>8315</v>
      </c>
      <c r="R3743" t="s">
        <v>8316</v>
      </c>
      <c r="S3743" s="14">
        <f t="shared" si="223"/>
        <v>42325.920717592591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21"/>
        <v>2</v>
      </c>
      <c r="P3744">
        <f t="shared" si="222"/>
        <v>25</v>
      </c>
      <c r="Q3744" s="10" t="s">
        <v>8315</v>
      </c>
      <c r="R3744" t="s">
        <v>8316</v>
      </c>
      <c r="S3744" s="14">
        <f t="shared" si="223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21"/>
        <v>0</v>
      </c>
      <c r="P3745">
        <f t="shared" si="222"/>
        <v>0</v>
      </c>
      <c r="Q3745" s="10" t="s">
        <v>8315</v>
      </c>
      <c r="R3745" t="s">
        <v>8316</v>
      </c>
      <c r="S3745" s="14">
        <f t="shared" si="223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21"/>
        <v>0</v>
      </c>
      <c r="P3746">
        <f t="shared" si="222"/>
        <v>0</v>
      </c>
      <c r="Q3746" s="10" t="s">
        <v>8315</v>
      </c>
      <c r="R3746" t="s">
        <v>8316</v>
      </c>
      <c r="S3746" s="14">
        <f t="shared" si="223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21"/>
        <v>10</v>
      </c>
      <c r="P3747">
        <f t="shared" si="222"/>
        <v>10</v>
      </c>
      <c r="Q3747" s="10" t="s">
        <v>8315</v>
      </c>
      <c r="R3747" t="s">
        <v>8316</v>
      </c>
      <c r="S3747" s="14">
        <f t="shared" si="223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21"/>
        <v>2</v>
      </c>
      <c r="P3748">
        <f t="shared" si="222"/>
        <v>202</v>
      </c>
      <c r="Q3748" s="10" t="s">
        <v>8315</v>
      </c>
      <c r="R3748" t="s">
        <v>8316</v>
      </c>
      <c r="S3748" s="14">
        <f t="shared" si="223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21"/>
        <v>1</v>
      </c>
      <c r="P3749">
        <f t="shared" si="222"/>
        <v>25</v>
      </c>
      <c r="Q3749" s="10" t="s">
        <v>8315</v>
      </c>
      <c r="R3749" t="s">
        <v>8316</v>
      </c>
      <c r="S3749" s="14">
        <f t="shared" si="223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21"/>
        <v>104</v>
      </c>
      <c r="P3750">
        <f t="shared" si="222"/>
        <v>99.54</v>
      </c>
      <c r="Q3750" s="10" t="s">
        <v>8315</v>
      </c>
      <c r="R3750" t="s">
        <v>8357</v>
      </c>
      <c r="S3750" s="14">
        <f t="shared" si="223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21"/>
        <v>105</v>
      </c>
      <c r="P3751">
        <f t="shared" si="222"/>
        <v>75</v>
      </c>
      <c r="Q3751" s="10" t="s">
        <v>8315</v>
      </c>
      <c r="R3751" t="s">
        <v>8357</v>
      </c>
      <c r="S3751" s="14">
        <f t="shared" si="223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21"/>
        <v>100</v>
      </c>
      <c r="P3752">
        <f t="shared" si="222"/>
        <v>215.25</v>
      </c>
      <c r="Q3752" s="10" t="s">
        <v>8315</v>
      </c>
      <c r="R3752" t="s">
        <v>8357</v>
      </c>
      <c r="S3752" s="14">
        <f t="shared" si="223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21"/>
        <v>133</v>
      </c>
      <c r="P3753">
        <f t="shared" si="222"/>
        <v>120.55</v>
      </c>
      <c r="Q3753" s="10" t="s">
        <v>8315</v>
      </c>
      <c r="R3753" t="s">
        <v>8357</v>
      </c>
      <c r="S3753" s="14">
        <f t="shared" si="223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21"/>
        <v>113</v>
      </c>
      <c r="P3754">
        <f t="shared" si="222"/>
        <v>37.67</v>
      </c>
      <c r="Q3754" s="10" t="s">
        <v>8315</v>
      </c>
      <c r="R3754" t="s">
        <v>8357</v>
      </c>
      <c r="S3754" s="14">
        <f t="shared" si="223"/>
        <v>42619.802488425921</v>
      </c>
      <c r="T3754">
        <f>YEAR(S3754)</f>
        <v>2016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21"/>
        <v>103</v>
      </c>
      <c r="P3755">
        <f t="shared" si="222"/>
        <v>172.23</v>
      </c>
      <c r="Q3755" s="10" t="s">
        <v>8315</v>
      </c>
      <c r="R3755" t="s">
        <v>8357</v>
      </c>
      <c r="S3755" s="14">
        <f t="shared" si="223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21"/>
        <v>120</v>
      </c>
      <c r="P3756">
        <f t="shared" si="222"/>
        <v>111.11</v>
      </c>
      <c r="Q3756" s="10" t="s">
        <v>8315</v>
      </c>
      <c r="R3756" t="s">
        <v>8357</v>
      </c>
      <c r="S3756" s="14">
        <f t="shared" si="223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21"/>
        <v>130</v>
      </c>
      <c r="P3757">
        <f t="shared" si="222"/>
        <v>25.46</v>
      </c>
      <c r="Q3757" s="10" t="s">
        <v>8315</v>
      </c>
      <c r="R3757" t="s">
        <v>8357</v>
      </c>
      <c r="S3757" s="14">
        <f t="shared" si="223"/>
        <v>42445.866979166662</v>
      </c>
      <c r="T3757">
        <f>YEAR(S3757)</f>
        <v>2016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21"/>
        <v>101</v>
      </c>
      <c r="P3758">
        <f t="shared" si="222"/>
        <v>267.64999999999998</v>
      </c>
      <c r="Q3758" s="10" t="s">
        <v>8315</v>
      </c>
      <c r="R3758" t="s">
        <v>8357</v>
      </c>
      <c r="S3758" s="14">
        <f t="shared" si="223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21"/>
        <v>109</v>
      </c>
      <c r="P3759">
        <f t="shared" si="222"/>
        <v>75.959999999999994</v>
      </c>
      <c r="Q3759" s="10" t="s">
        <v>8315</v>
      </c>
      <c r="R3759" t="s">
        <v>8357</v>
      </c>
      <c r="S3759" s="14">
        <f t="shared" si="223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21"/>
        <v>102</v>
      </c>
      <c r="P3760">
        <f t="shared" si="222"/>
        <v>59.04</v>
      </c>
      <c r="Q3760" s="10" t="s">
        <v>8315</v>
      </c>
      <c r="R3760" t="s">
        <v>8357</v>
      </c>
      <c r="S3760" s="14">
        <f t="shared" si="223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21"/>
        <v>110</v>
      </c>
      <c r="P3761">
        <f t="shared" si="222"/>
        <v>50.11</v>
      </c>
      <c r="Q3761" s="10" t="s">
        <v>8315</v>
      </c>
      <c r="R3761" t="s">
        <v>8357</v>
      </c>
      <c r="S3761" s="14">
        <f t="shared" si="223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21"/>
        <v>101</v>
      </c>
      <c r="P3762">
        <f t="shared" si="222"/>
        <v>55.5</v>
      </c>
      <c r="Q3762" s="10" t="s">
        <v>8315</v>
      </c>
      <c r="R3762" t="s">
        <v>8357</v>
      </c>
      <c r="S3762" s="14">
        <f t="shared" si="223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21"/>
        <v>100</v>
      </c>
      <c r="P3763">
        <f t="shared" si="222"/>
        <v>166.67</v>
      </c>
      <c r="Q3763" s="10" t="s">
        <v>8315</v>
      </c>
      <c r="R3763" t="s">
        <v>8357</v>
      </c>
      <c r="S3763" s="14">
        <f t="shared" si="223"/>
        <v>42173.466863425929</v>
      </c>
      <c r="T3763">
        <f t="shared" ref="T3763:T3764" si="224">YEAR(S3763)</f>
        <v>2015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21"/>
        <v>106</v>
      </c>
      <c r="P3764">
        <f t="shared" si="222"/>
        <v>47.43</v>
      </c>
      <c r="Q3764" s="10" t="s">
        <v>8315</v>
      </c>
      <c r="R3764" t="s">
        <v>8357</v>
      </c>
      <c r="S3764" s="14">
        <f t="shared" si="223"/>
        <v>42193.813530092593</v>
      </c>
      <c r="T3764">
        <f t="shared" si="224"/>
        <v>2015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21"/>
        <v>100</v>
      </c>
      <c r="P3765">
        <f t="shared" si="222"/>
        <v>64.94</v>
      </c>
      <c r="Q3765" s="10" t="s">
        <v>8315</v>
      </c>
      <c r="R3765" t="s">
        <v>8357</v>
      </c>
      <c r="S3765" s="14">
        <f t="shared" si="223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21"/>
        <v>100</v>
      </c>
      <c r="P3766">
        <f t="shared" si="222"/>
        <v>55.56</v>
      </c>
      <c r="Q3766" s="10" t="s">
        <v>8315</v>
      </c>
      <c r="R3766" t="s">
        <v>8357</v>
      </c>
      <c r="S3766" s="14">
        <f t="shared" si="223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21"/>
        <v>113</v>
      </c>
      <c r="P3767">
        <f t="shared" si="222"/>
        <v>74.22</v>
      </c>
      <c r="Q3767" s="10" t="s">
        <v>8315</v>
      </c>
      <c r="R3767" t="s">
        <v>8357</v>
      </c>
      <c r="S3767" s="14">
        <f t="shared" si="223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21"/>
        <v>103</v>
      </c>
      <c r="P3768">
        <f t="shared" si="222"/>
        <v>106.93</v>
      </c>
      <c r="Q3768" s="10" t="s">
        <v>8315</v>
      </c>
      <c r="R3768" t="s">
        <v>8357</v>
      </c>
      <c r="S3768" s="14">
        <f t="shared" si="223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21"/>
        <v>117</v>
      </c>
      <c r="P3769">
        <f t="shared" si="222"/>
        <v>41.7</v>
      </c>
      <c r="Q3769" s="10" t="s">
        <v>8315</v>
      </c>
      <c r="R3769" t="s">
        <v>8357</v>
      </c>
      <c r="S3769" s="14">
        <f t="shared" si="223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21"/>
        <v>108</v>
      </c>
      <c r="P3770">
        <f t="shared" si="222"/>
        <v>74.239999999999995</v>
      </c>
      <c r="Q3770" s="10" t="s">
        <v>8315</v>
      </c>
      <c r="R3770" t="s">
        <v>8357</v>
      </c>
      <c r="S3770" s="14">
        <f t="shared" si="223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21"/>
        <v>100</v>
      </c>
      <c r="P3771">
        <f t="shared" si="222"/>
        <v>73.33</v>
      </c>
      <c r="Q3771" s="10" t="s">
        <v>8315</v>
      </c>
      <c r="R3771" t="s">
        <v>8357</v>
      </c>
      <c r="S3771" s="14">
        <f t="shared" si="223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21"/>
        <v>100</v>
      </c>
      <c r="P3772">
        <f t="shared" si="222"/>
        <v>100</v>
      </c>
      <c r="Q3772" s="10" t="s">
        <v>8315</v>
      </c>
      <c r="R3772" t="s">
        <v>8357</v>
      </c>
      <c r="S3772" s="14">
        <f t="shared" si="223"/>
        <v>42138.930671296301</v>
      </c>
      <c r="T3772">
        <f>YEAR(S3772)</f>
        <v>2015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21"/>
        <v>146</v>
      </c>
      <c r="P3773">
        <f t="shared" si="222"/>
        <v>38.42</v>
      </c>
      <c r="Q3773" s="10" t="s">
        <v>8315</v>
      </c>
      <c r="R3773" t="s">
        <v>8357</v>
      </c>
      <c r="S3773" s="14">
        <f t="shared" si="223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21"/>
        <v>110</v>
      </c>
      <c r="P3774">
        <f t="shared" si="222"/>
        <v>166.97</v>
      </c>
      <c r="Q3774" s="10" t="s">
        <v>8315</v>
      </c>
      <c r="R3774" t="s">
        <v>8357</v>
      </c>
      <c r="S3774" s="14">
        <f t="shared" si="223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21"/>
        <v>108</v>
      </c>
      <c r="P3775">
        <f t="shared" si="222"/>
        <v>94.91</v>
      </c>
      <c r="Q3775" s="10" t="s">
        <v>8315</v>
      </c>
      <c r="R3775" t="s">
        <v>8357</v>
      </c>
      <c r="S3775" s="14">
        <f t="shared" si="223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21"/>
        <v>100</v>
      </c>
      <c r="P3776">
        <f t="shared" si="222"/>
        <v>100</v>
      </c>
      <c r="Q3776" s="10" t="s">
        <v>8315</v>
      </c>
      <c r="R3776" t="s">
        <v>8357</v>
      </c>
      <c r="S3776" s="14">
        <f t="shared" si="223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21"/>
        <v>100</v>
      </c>
      <c r="P3777">
        <f t="shared" si="222"/>
        <v>143.21</v>
      </c>
      <c r="Q3777" s="10" t="s">
        <v>8315</v>
      </c>
      <c r="R3777" t="s">
        <v>8357</v>
      </c>
      <c r="S3777" s="14">
        <f t="shared" si="223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25">ROUND(E3778/D3778*100,0)</f>
        <v>107</v>
      </c>
      <c r="P3778">
        <f t="shared" si="222"/>
        <v>90.82</v>
      </c>
      <c r="Q3778" s="10" t="s">
        <v>8315</v>
      </c>
      <c r="R3778" t="s">
        <v>8357</v>
      </c>
      <c r="S3778" s="14">
        <f t="shared" si="223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25"/>
        <v>143</v>
      </c>
      <c r="P3779">
        <f t="shared" ref="P3779:P3842" si="226">IFERROR(ROUND(E3779/L3779,2),0)</f>
        <v>48.54</v>
      </c>
      <c r="Q3779" s="10" t="s">
        <v>8315</v>
      </c>
      <c r="R3779" t="s">
        <v>8357</v>
      </c>
      <c r="S3779" s="14">
        <f t="shared" ref="S3779:S3842" si="227">(((J3779/60)/60)/24)+DATE(1970,1,1)</f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25"/>
        <v>105</v>
      </c>
      <c r="P3780">
        <f t="shared" si="226"/>
        <v>70.03</v>
      </c>
      <c r="Q3780" s="10" t="s">
        <v>8315</v>
      </c>
      <c r="R3780" t="s">
        <v>8357</v>
      </c>
      <c r="S3780" s="14">
        <f t="shared" si="227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25"/>
        <v>104</v>
      </c>
      <c r="P3781">
        <f t="shared" si="226"/>
        <v>135.63</v>
      </c>
      <c r="Q3781" s="10" t="s">
        <v>8315</v>
      </c>
      <c r="R3781" t="s">
        <v>8357</v>
      </c>
      <c r="S3781" s="14">
        <f t="shared" si="227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25"/>
        <v>120</v>
      </c>
      <c r="P3782">
        <f t="shared" si="226"/>
        <v>100</v>
      </c>
      <c r="Q3782" s="10" t="s">
        <v>8315</v>
      </c>
      <c r="R3782" t="s">
        <v>8357</v>
      </c>
      <c r="S3782" s="14">
        <f t="shared" si="227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25"/>
        <v>110</v>
      </c>
      <c r="P3783">
        <f t="shared" si="226"/>
        <v>94.9</v>
      </c>
      <c r="Q3783" s="10" t="s">
        <v>8315</v>
      </c>
      <c r="R3783" t="s">
        <v>8357</v>
      </c>
      <c r="S3783" s="14">
        <f t="shared" si="227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25"/>
        <v>102</v>
      </c>
      <c r="P3784">
        <f t="shared" si="226"/>
        <v>75.37</v>
      </c>
      <c r="Q3784" s="10" t="s">
        <v>8315</v>
      </c>
      <c r="R3784" t="s">
        <v>8357</v>
      </c>
      <c r="S3784" s="14">
        <f t="shared" si="227"/>
        <v>42546.862233796302</v>
      </c>
      <c r="T3784">
        <f>YEAR(S3784)</f>
        <v>2016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25"/>
        <v>129</v>
      </c>
      <c r="P3785">
        <f t="shared" si="226"/>
        <v>64.459999999999994</v>
      </c>
      <c r="Q3785" s="10" t="s">
        <v>8315</v>
      </c>
      <c r="R3785" t="s">
        <v>8357</v>
      </c>
      <c r="S3785" s="14">
        <f t="shared" si="227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25"/>
        <v>115</v>
      </c>
      <c r="P3786">
        <f t="shared" si="226"/>
        <v>115</v>
      </c>
      <c r="Q3786" s="10" t="s">
        <v>8315</v>
      </c>
      <c r="R3786" t="s">
        <v>8357</v>
      </c>
      <c r="S3786" s="14">
        <f t="shared" si="227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25"/>
        <v>151</v>
      </c>
      <c r="P3787">
        <f t="shared" si="226"/>
        <v>100.5</v>
      </c>
      <c r="Q3787" s="10" t="s">
        <v>8315</v>
      </c>
      <c r="R3787" t="s">
        <v>8357</v>
      </c>
      <c r="S3787" s="14">
        <f t="shared" si="227"/>
        <v>42548.63853009259</v>
      </c>
      <c r="T3787">
        <f>YEAR(S3787)</f>
        <v>2016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25"/>
        <v>111</v>
      </c>
      <c r="P3788">
        <f t="shared" si="226"/>
        <v>93.77</v>
      </c>
      <c r="Q3788" s="10" t="s">
        <v>8315</v>
      </c>
      <c r="R3788" t="s">
        <v>8357</v>
      </c>
      <c r="S3788" s="14">
        <f t="shared" si="227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25"/>
        <v>100</v>
      </c>
      <c r="P3789">
        <f t="shared" si="226"/>
        <v>35.1</v>
      </c>
      <c r="Q3789" s="10" t="s">
        <v>8315</v>
      </c>
      <c r="R3789" t="s">
        <v>8357</v>
      </c>
      <c r="S3789" s="14">
        <f t="shared" si="227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25"/>
        <v>1</v>
      </c>
      <c r="P3790">
        <f t="shared" si="226"/>
        <v>500</v>
      </c>
      <c r="Q3790" s="10" t="s">
        <v>8315</v>
      </c>
      <c r="R3790" t="s">
        <v>8357</v>
      </c>
      <c r="S3790" s="14">
        <f t="shared" si="227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25"/>
        <v>3</v>
      </c>
      <c r="P3791">
        <f t="shared" si="226"/>
        <v>29</v>
      </c>
      <c r="Q3791" s="10" t="s">
        <v>8315</v>
      </c>
      <c r="R3791" t="s">
        <v>8357</v>
      </c>
      <c r="S3791" s="14">
        <f t="shared" si="227"/>
        <v>42138.798819444448</v>
      </c>
      <c r="T3791">
        <f>YEAR(S3791)</f>
        <v>2015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25"/>
        <v>0</v>
      </c>
      <c r="P3792">
        <f t="shared" si="226"/>
        <v>0</v>
      </c>
      <c r="Q3792" s="10" t="s">
        <v>8315</v>
      </c>
      <c r="R3792" t="s">
        <v>8357</v>
      </c>
      <c r="S3792" s="14">
        <f t="shared" si="227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25"/>
        <v>0</v>
      </c>
      <c r="P3793">
        <f t="shared" si="226"/>
        <v>0</v>
      </c>
      <c r="Q3793" s="10" t="s">
        <v>8315</v>
      </c>
      <c r="R3793" t="s">
        <v>8357</v>
      </c>
      <c r="S3793" s="14">
        <f t="shared" si="227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25"/>
        <v>0</v>
      </c>
      <c r="P3794">
        <f t="shared" si="226"/>
        <v>17.5</v>
      </c>
      <c r="Q3794" s="10" t="s">
        <v>8315</v>
      </c>
      <c r="R3794" t="s">
        <v>8357</v>
      </c>
      <c r="S3794" s="14">
        <f t="shared" si="227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25"/>
        <v>60</v>
      </c>
      <c r="P3795">
        <f t="shared" si="226"/>
        <v>174</v>
      </c>
      <c r="Q3795" s="10" t="s">
        <v>8315</v>
      </c>
      <c r="R3795" t="s">
        <v>8357</v>
      </c>
      <c r="S3795" s="14">
        <f t="shared" si="227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25"/>
        <v>1</v>
      </c>
      <c r="P3796">
        <f t="shared" si="226"/>
        <v>50</v>
      </c>
      <c r="Q3796" s="10" t="s">
        <v>8315</v>
      </c>
      <c r="R3796" t="s">
        <v>8357</v>
      </c>
      <c r="S3796" s="14">
        <f t="shared" si="227"/>
        <v>42132.58048611111</v>
      </c>
      <c r="T3796">
        <f t="shared" ref="T3796:T3797" si="228">YEAR(S3796)</f>
        <v>2015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25"/>
        <v>2</v>
      </c>
      <c r="P3797">
        <f t="shared" si="226"/>
        <v>5</v>
      </c>
      <c r="Q3797" s="10" t="s">
        <v>8315</v>
      </c>
      <c r="R3797" t="s">
        <v>8357</v>
      </c>
      <c r="S3797" s="14">
        <f t="shared" si="227"/>
        <v>42201.436226851853</v>
      </c>
      <c r="T3797">
        <f t="shared" si="228"/>
        <v>2015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25"/>
        <v>0</v>
      </c>
      <c r="P3798">
        <f t="shared" si="226"/>
        <v>1</v>
      </c>
      <c r="Q3798" s="10" t="s">
        <v>8315</v>
      </c>
      <c r="R3798" t="s">
        <v>8357</v>
      </c>
      <c r="S3798" s="14">
        <f t="shared" si="227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25"/>
        <v>90</v>
      </c>
      <c r="P3799">
        <f t="shared" si="226"/>
        <v>145.41</v>
      </c>
      <c r="Q3799" s="10" t="s">
        <v>8315</v>
      </c>
      <c r="R3799" t="s">
        <v>8357</v>
      </c>
      <c r="S3799" s="14">
        <f t="shared" si="227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25"/>
        <v>1</v>
      </c>
      <c r="P3800">
        <f t="shared" si="226"/>
        <v>205</v>
      </c>
      <c r="Q3800" s="10" t="s">
        <v>8315</v>
      </c>
      <c r="R3800" t="s">
        <v>8357</v>
      </c>
      <c r="S3800" s="14">
        <f t="shared" si="227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25"/>
        <v>4</v>
      </c>
      <c r="P3801">
        <f t="shared" si="226"/>
        <v>100.5</v>
      </c>
      <c r="Q3801" s="10" t="s">
        <v>8315</v>
      </c>
      <c r="R3801" t="s">
        <v>8357</v>
      </c>
      <c r="S3801" s="14">
        <f t="shared" si="227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25"/>
        <v>4</v>
      </c>
      <c r="P3802">
        <f t="shared" si="226"/>
        <v>55.06</v>
      </c>
      <c r="Q3802" s="10" t="s">
        <v>8315</v>
      </c>
      <c r="R3802" t="s">
        <v>8357</v>
      </c>
      <c r="S3802" s="14">
        <f t="shared" si="227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25"/>
        <v>9</v>
      </c>
      <c r="P3803">
        <f t="shared" si="226"/>
        <v>47.33</v>
      </c>
      <c r="Q3803" s="10" t="s">
        <v>8315</v>
      </c>
      <c r="R3803" t="s">
        <v>8357</v>
      </c>
      <c r="S3803" s="14">
        <f t="shared" si="227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25"/>
        <v>0</v>
      </c>
      <c r="P3804">
        <f t="shared" si="226"/>
        <v>0</v>
      </c>
      <c r="Q3804" s="10" t="s">
        <v>8315</v>
      </c>
      <c r="R3804" t="s">
        <v>8357</v>
      </c>
      <c r="S3804" s="14">
        <f t="shared" si="227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25"/>
        <v>20</v>
      </c>
      <c r="P3805">
        <f t="shared" si="226"/>
        <v>58.95</v>
      </c>
      <c r="Q3805" s="10" t="s">
        <v>8315</v>
      </c>
      <c r="R3805" t="s">
        <v>8357</v>
      </c>
      <c r="S3805" s="14">
        <f t="shared" si="227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25"/>
        <v>0</v>
      </c>
      <c r="P3806">
        <f t="shared" si="226"/>
        <v>0</v>
      </c>
      <c r="Q3806" s="10" t="s">
        <v>8315</v>
      </c>
      <c r="R3806" t="s">
        <v>8357</v>
      </c>
      <c r="S3806" s="14">
        <f t="shared" si="227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25"/>
        <v>0</v>
      </c>
      <c r="P3807">
        <f t="shared" si="226"/>
        <v>1.5</v>
      </c>
      <c r="Q3807" s="10" t="s">
        <v>8315</v>
      </c>
      <c r="R3807" t="s">
        <v>8357</v>
      </c>
      <c r="S3807" s="14">
        <f t="shared" si="227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25"/>
        <v>0</v>
      </c>
      <c r="P3808">
        <f t="shared" si="226"/>
        <v>5</v>
      </c>
      <c r="Q3808" s="10" t="s">
        <v>8315</v>
      </c>
      <c r="R3808" t="s">
        <v>8357</v>
      </c>
      <c r="S3808" s="14">
        <f t="shared" si="227"/>
        <v>41799.259039351848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25"/>
        <v>30</v>
      </c>
      <c r="P3809">
        <f t="shared" si="226"/>
        <v>50.56</v>
      </c>
      <c r="Q3809" s="10" t="s">
        <v>8315</v>
      </c>
      <c r="R3809" t="s">
        <v>8357</v>
      </c>
      <c r="S3809" s="14">
        <f t="shared" si="227"/>
        <v>42090.909016203703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25"/>
        <v>100</v>
      </c>
      <c r="P3810">
        <f t="shared" si="226"/>
        <v>41.67</v>
      </c>
      <c r="Q3810" s="10" t="s">
        <v>8315</v>
      </c>
      <c r="R3810" t="s">
        <v>8316</v>
      </c>
      <c r="S3810" s="14">
        <f t="shared" si="227"/>
        <v>42059.453923611116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25"/>
        <v>101</v>
      </c>
      <c r="P3811">
        <f t="shared" si="226"/>
        <v>53.29</v>
      </c>
      <c r="Q3811" s="10" t="s">
        <v>8315</v>
      </c>
      <c r="R3811" t="s">
        <v>8316</v>
      </c>
      <c r="S3811" s="14">
        <f t="shared" si="227"/>
        <v>41800.526701388888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25"/>
        <v>122</v>
      </c>
      <c r="P3812">
        <f t="shared" si="226"/>
        <v>70.23</v>
      </c>
      <c r="Q3812" s="10" t="s">
        <v>8315</v>
      </c>
      <c r="R3812" t="s">
        <v>8316</v>
      </c>
      <c r="S3812" s="14">
        <f t="shared" si="227"/>
        <v>42054.849050925928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25"/>
        <v>330</v>
      </c>
      <c r="P3813">
        <f t="shared" si="226"/>
        <v>43.42</v>
      </c>
      <c r="Q3813" s="10" t="s">
        <v>8315</v>
      </c>
      <c r="R3813" t="s">
        <v>8316</v>
      </c>
      <c r="S3813" s="14">
        <f t="shared" si="227"/>
        <v>42487.62700231481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25"/>
        <v>110</v>
      </c>
      <c r="P3814">
        <f t="shared" si="226"/>
        <v>199.18</v>
      </c>
      <c r="Q3814" s="10" t="s">
        <v>8315</v>
      </c>
      <c r="R3814" t="s">
        <v>8316</v>
      </c>
      <c r="S3814" s="14">
        <f t="shared" si="227"/>
        <v>42109.751250000001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25"/>
        <v>101</v>
      </c>
      <c r="P3815">
        <f t="shared" si="226"/>
        <v>78.52</v>
      </c>
      <c r="Q3815" s="10" t="s">
        <v>8315</v>
      </c>
      <c r="R3815" t="s">
        <v>8316</v>
      </c>
      <c r="S3815" s="14">
        <f t="shared" si="227"/>
        <v>42497.275706018518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25"/>
        <v>140</v>
      </c>
      <c r="P3816">
        <f t="shared" si="226"/>
        <v>61.82</v>
      </c>
      <c r="Q3816" s="10" t="s">
        <v>8315</v>
      </c>
      <c r="R3816" t="s">
        <v>8316</v>
      </c>
      <c r="S3816" s="14">
        <f t="shared" si="227"/>
        <v>42058.904074074075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25"/>
        <v>100</v>
      </c>
      <c r="P3817">
        <f t="shared" si="226"/>
        <v>50</v>
      </c>
      <c r="Q3817" s="10" t="s">
        <v>8315</v>
      </c>
      <c r="R3817" t="s">
        <v>8316</v>
      </c>
      <c r="S3817" s="14">
        <f t="shared" si="227"/>
        <v>42207.259918981479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25"/>
        <v>119</v>
      </c>
      <c r="P3818">
        <f t="shared" si="226"/>
        <v>48.34</v>
      </c>
      <c r="Q3818" s="10" t="s">
        <v>8315</v>
      </c>
      <c r="R3818" t="s">
        <v>8316</v>
      </c>
      <c r="S3818" s="14">
        <f t="shared" si="227"/>
        <v>41807.690081018518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25"/>
        <v>107</v>
      </c>
      <c r="P3819">
        <f t="shared" si="226"/>
        <v>107.25</v>
      </c>
      <c r="Q3819" s="10" t="s">
        <v>8315</v>
      </c>
      <c r="R3819" t="s">
        <v>8316</v>
      </c>
      <c r="S3819" s="14">
        <f t="shared" si="227"/>
        <v>42284.69694444444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25"/>
        <v>228</v>
      </c>
      <c r="P3820">
        <f t="shared" si="226"/>
        <v>57</v>
      </c>
      <c r="Q3820" s="10" t="s">
        <v>8315</v>
      </c>
      <c r="R3820" t="s">
        <v>8316</v>
      </c>
      <c r="S3820" s="14">
        <f t="shared" si="227"/>
        <v>42045.84238425926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25"/>
        <v>106</v>
      </c>
      <c r="P3821">
        <f t="shared" si="226"/>
        <v>40.92</v>
      </c>
      <c r="Q3821" s="10" t="s">
        <v>8315</v>
      </c>
      <c r="R3821" t="s">
        <v>8316</v>
      </c>
      <c r="S3821" s="14">
        <f t="shared" si="227"/>
        <v>42184.209537037037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25"/>
        <v>143</v>
      </c>
      <c r="P3822">
        <f t="shared" si="226"/>
        <v>21.5</v>
      </c>
      <c r="Q3822" s="10" t="s">
        <v>8315</v>
      </c>
      <c r="R3822" t="s">
        <v>8316</v>
      </c>
      <c r="S3822" s="14">
        <f t="shared" si="227"/>
        <v>42160.651817129634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25"/>
        <v>105</v>
      </c>
      <c r="P3823">
        <f t="shared" si="226"/>
        <v>79.540000000000006</v>
      </c>
      <c r="Q3823" s="10" t="s">
        <v>8315</v>
      </c>
      <c r="R3823" t="s">
        <v>8316</v>
      </c>
      <c r="S3823" s="14">
        <f t="shared" si="227"/>
        <v>42341.180636574078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25"/>
        <v>110</v>
      </c>
      <c r="P3824">
        <f t="shared" si="226"/>
        <v>72.38</v>
      </c>
      <c r="Q3824" s="10" t="s">
        <v>8315</v>
      </c>
      <c r="R3824" t="s">
        <v>8316</v>
      </c>
      <c r="S3824" s="14">
        <f t="shared" si="227"/>
        <v>42329.838159722218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25"/>
        <v>106</v>
      </c>
      <c r="P3825">
        <f t="shared" si="226"/>
        <v>64.63</v>
      </c>
      <c r="Q3825" s="10" t="s">
        <v>8315</v>
      </c>
      <c r="R3825" t="s">
        <v>8316</v>
      </c>
      <c r="S3825" s="14">
        <f t="shared" si="227"/>
        <v>42170.910231481481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25"/>
        <v>108</v>
      </c>
      <c r="P3826">
        <f t="shared" si="226"/>
        <v>38.57</v>
      </c>
      <c r="Q3826" s="10" t="s">
        <v>8315</v>
      </c>
      <c r="R3826" t="s">
        <v>8316</v>
      </c>
      <c r="S3826" s="14">
        <f t="shared" si="227"/>
        <v>42571.626192129625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25"/>
        <v>105</v>
      </c>
      <c r="P3827">
        <f t="shared" si="226"/>
        <v>107.57</v>
      </c>
      <c r="Q3827" s="10" t="s">
        <v>8315</v>
      </c>
      <c r="R3827" t="s">
        <v>8316</v>
      </c>
      <c r="S3827" s="14">
        <f t="shared" si="227"/>
        <v>42151.069606481484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25"/>
        <v>119</v>
      </c>
      <c r="P3828">
        <f t="shared" si="226"/>
        <v>27.5</v>
      </c>
      <c r="Q3828" s="10" t="s">
        <v>8315</v>
      </c>
      <c r="R3828" t="s">
        <v>8316</v>
      </c>
      <c r="S3828" s="14">
        <f t="shared" si="227"/>
        <v>42101.423541666663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25"/>
        <v>153</v>
      </c>
      <c r="P3829">
        <f t="shared" si="226"/>
        <v>70.459999999999994</v>
      </c>
      <c r="Q3829" s="10" t="s">
        <v>8315</v>
      </c>
      <c r="R3829" t="s">
        <v>8316</v>
      </c>
      <c r="S3829" s="14">
        <f t="shared" si="227"/>
        <v>42034.928252314814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25"/>
        <v>100</v>
      </c>
      <c r="P3830">
        <f t="shared" si="226"/>
        <v>178.57</v>
      </c>
      <c r="Q3830" s="10" t="s">
        <v>8315</v>
      </c>
      <c r="R3830" t="s">
        <v>8316</v>
      </c>
      <c r="S3830" s="14">
        <f t="shared" si="227"/>
        <v>41944.527627314819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25"/>
        <v>100</v>
      </c>
      <c r="P3831">
        <f t="shared" si="226"/>
        <v>62.63</v>
      </c>
      <c r="Q3831" s="10" t="s">
        <v>8315</v>
      </c>
      <c r="R3831" t="s">
        <v>8316</v>
      </c>
      <c r="S3831" s="14">
        <f t="shared" si="227"/>
        <v>42593.865405092598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25"/>
        <v>225</v>
      </c>
      <c r="P3832">
        <f t="shared" si="226"/>
        <v>75</v>
      </c>
      <c r="Q3832" s="10" t="s">
        <v>8315</v>
      </c>
      <c r="R3832" t="s">
        <v>8316</v>
      </c>
      <c r="S3832" s="14">
        <f t="shared" si="227"/>
        <v>42503.740868055553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25"/>
        <v>106</v>
      </c>
      <c r="P3833">
        <f t="shared" si="226"/>
        <v>58.9</v>
      </c>
      <c r="Q3833" s="10" t="s">
        <v>8315</v>
      </c>
      <c r="R3833" t="s">
        <v>8316</v>
      </c>
      <c r="S3833" s="14">
        <f t="shared" si="227"/>
        <v>41927.848900462966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25"/>
        <v>105</v>
      </c>
      <c r="P3834">
        <f t="shared" si="226"/>
        <v>139.56</v>
      </c>
      <c r="Q3834" s="10" t="s">
        <v>8315</v>
      </c>
      <c r="R3834" t="s">
        <v>8316</v>
      </c>
      <c r="S3834" s="14">
        <f t="shared" si="227"/>
        <v>42375.114988425921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25"/>
        <v>117</v>
      </c>
      <c r="P3835">
        <f t="shared" si="226"/>
        <v>70</v>
      </c>
      <c r="Q3835" s="10" t="s">
        <v>8315</v>
      </c>
      <c r="R3835" t="s">
        <v>8316</v>
      </c>
      <c r="S3835" s="14">
        <f t="shared" si="227"/>
        <v>41963.872361111105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25"/>
        <v>109</v>
      </c>
      <c r="P3836">
        <f t="shared" si="226"/>
        <v>57.39</v>
      </c>
      <c r="Q3836" s="10" t="s">
        <v>8315</v>
      </c>
      <c r="R3836" t="s">
        <v>8316</v>
      </c>
      <c r="S3836" s="14">
        <f t="shared" si="227"/>
        <v>42143.445219907408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25"/>
        <v>160</v>
      </c>
      <c r="P3837">
        <f t="shared" si="226"/>
        <v>40</v>
      </c>
      <c r="Q3837" s="10" t="s">
        <v>8315</v>
      </c>
      <c r="R3837" t="s">
        <v>8316</v>
      </c>
      <c r="S3837" s="14">
        <f t="shared" si="227"/>
        <v>42460.94222222222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25"/>
        <v>113</v>
      </c>
      <c r="P3838">
        <f t="shared" si="226"/>
        <v>64.290000000000006</v>
      </c>
      <c r="Q3838" s="10" t="s">
        <v>8315</v>
      </c>
      <c r="R3838" t="s">
        <v>8316</v>
      </c>
      <c r="S3838" s="14">
        <f t="shared" si="227"/>
        <v>42553.926527777774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25"/>
        <v>102</v>
      </c>
      <c r="P3839">
        <f t="shared" si="226"/>
        <v>120.12</v>
      </c>
      <c r="Q3839" s="10" t="s">
        <v>8315</v>
      </c>
      <c r="R3839" t="s">
        <v>8316</v>
      </c>
      <c r="S3839" s="14">
        <f t="shared" si="227"/>
        <v>42152.765717592592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25"/>
        <v>101</v>
      </c>
      <c r="P3840">
        <f t="shared" si="226"/>
        <v>1008.24</v>
      </c>
      <c r="Q3840" s="10" t="s">
        <v>8315</v>
      </c>
      <c r="R3840" t="s">
        <v>8316</v>
      </c>
      <c r="S3840" s="14">
        <f t="shared" si="227"/>
        <v>42116.710752314815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25"/>
        <v>101</v>
      </c>
      <c r="P3841">
        <f t="shared" si="226"/>
        <v>63.28</v>
      </c>
      <c r="Q3841" s="10" t="s">
        <v>8315</v>
      </c>
      <c r="R3841" t="s">
        <v>8316</v>
      </c>
      <c r="S3841" s="14">
        <f t="shared" si="227"/>
        <v>42155.142638888887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29">ROUND(E3842/D3842*100,0)</f>
        <v>6500</v>
      </c>
      <c r="P3842">
        <f t="shared" si="226"/>
        <v>21.67</v>
      </c>
      <c r="Q3842" s="10" t="s">
        <v>8315</v>
      </c>
      <c r="R3842" t="s">
        <v>8316</v>
      </c>
      <c r="S3842" s="14">
        <f t="shared" si="227"/>
        <v>42432.701724537037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29"/>
        <v>9</v>
      </c>
      <c r="P3843">
        <f t="shared" ref="P3843:P3906" si="230">IFERROR(ROUND(E3843/L3843,2),0)</f>
        <v>25.65</v>
      </c>
      <c r="Q3843" s="10" t="s">
        <v>8315</v>
      </c>
      <c r="R3843" t="s">
        <v>8316</v>
      </c>
      <c r="S3843" s="14">
        <f t="shared" ref="S3843:S3906" si="231">(((J3843/60)/60)/24)+DATE(1970,1,1)</f>
        <v>41780.785729166666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29"/>
        <v>22</v>
      </c>
      <c r="P3844">
        <f t="shared" si="230"/>
        <v>47.7</v>
      </c>
      <c r="Q3844" s="10" t="s">
        <v>8315</v>
      </c>
      <c r="R3844" t="s">
        <v>8316</v>
      </c>
      <c r="S3844" s="14">
        <f t="shared" si="231"/>
        <v>41740.493657407409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29"/>
        <v>21</v>
      </c>
      <c r="P3845">
        <f t="shared" si="230"/>
        <v>56.05</v>
      </c>
      <c r="Q3845" s="10" t="s">
        <v>8315</v>
      </c>
      <c r="R3845" t="s">
        <v>8316</v>
      </c>
      <c r="S3845" s="14">
        <f t="shared" si="231"/>
        <v>41766.072500000002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29"/>
        <v>41</v>
      </c>
      <c r="P3846">
        <f t="shared" si="230"/>
        <v>81.319999999999993</v>
      </c>
      <c r="Q3846" s="10" t="s">
        <v>8315</v>
      </c>
      <c r="R3846" t="s">
        <v>8316</v>
      </c>
      <c r="S3846" s="14">
        <f t="shared" si="231"/>
        <v>41766.617291666669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29"/>
        <v>2</v>
      </c>
      <c r="P3847">
        <f t="shared" si="230"/>
        <v>70.17</v>
      </c>
      <c r="Q3847" s="10" t="s">
        <v>8315</v>
      </c>
      <c r="R3847" t="s">
        <v>8316</v>
      </c>
      <c r="S3847" s="14">
        <f t="shared" si="231"/>
        <v>42248.627013888887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29"/>
        <v>3</v>
      </c>
      <c r="P3848">
        <f t="shared" si="230"/>
        <v>23.63</v>
      </c>
      <c r="Q3848" s="10" t="s">
        <v>8315</v>
      </c>
      <c r="R3848" t="s">
        <v>8316</v>
      </c>
      <c r="S3848" s="14">
        <f t="shared" si="231"/>
        <v>41885.221550925926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29"/>
        <v>16</v>
      </c>
      <c r="P3849">
        <f t="shared" si="230"/>
        <v>188.56</v>
      </c>
      <c r="Q3849" s="10" t="s">
        <v>8315</v>
      </c>
      <c r="R3849" t="s">
        <v>8316</v>
      </c>
      <c r="S3849" s="14">
        <f t="shared" si="231"/>
        <v>42159.224432870367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29"/>
        <v>16</v>
      </c>
      <c r="P3850">
        <f t="shared" si="230"/>
        <v>49.51</v>
      </c>
      <c r="Q3850" s="10" t="s">
        <v>8315</v>
      </c>
      <c r="R3850" t="s">
        <v>8316</v>
      </c>
      <c r="S3850" s="14">
        <f t="shared" si="231"/>
        <v>42265.817002314812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29"/>
        <v>7</v>
      </c>
      <c r="P3851">
        <f t="shared" si="230"/>
        <v>75.459999999999994</v>
      </c>
      <c r="Q3851" s="10" t="s">
        <v>8315</v>
      </c>
      <c r="R3851" t="s">
        <v>8316</v>
      </c>
      <c r="S3851" s="14">
        <f t="shared" si="231"/>
        <v>42136.767175925925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29"/>
        <v>4</v>
      </c>
      <c r="P3852">
        <f t="shared" si="230"/>
        <v>9.5</v>
      </c>
      <c r="Q3852" s="10" t="s">
        <v>8315</v>
      </c>
      <c r="R3852" t="s">
        <v>8316</v>
      </c>
      <c r="S3852" s="14">
        <f t="shared" si="231"/>
        <v>41975.124340277776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29"/>
        <v>34</v>
      </c>
      <c r="P3853">
        <f t="shared" si="230"/>
        <v>35.5</v>
      </c>
      <c r="Q3853" s="10" t="s">
        <v>8315</v>
      </c>
      <c r="R3853" t="s">
        <v>8316</v>
      </c>
      <c r="S3853" s="14">
        <f t="shared" si="231"/>
        <v>42172.439571759256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29"/>
        <v>0</v>
      </c>
      <c r="P3854">
        <f t="shared" si="230"/>
        <v>10</v>
      </c>
      <c r="Q3854" s="10" t="s">
        <v>8315</v>
      </c>
      <c r="R3854" t="s">
        <v>8316</v>
      </c>
      <c r="S3854" s="14">
        <f t="shared" si="231"/>
        <v>42065.190694444449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29"/>
        <v>0</v>
      </c>
      <c r="P3855">
        <f t="shared" si="230"/>
        <v>13</v>
      </c>
      <c r="Q3855" s="10" t="s">
        <v>8315</v>
      </c>
      <c r="R3855" t="s">
        <v>8316</v>
      </c>
      <c r="S3855" s="14">
        <f t="shared" si="231"/>
        <v>41848.84002314815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29"/>
        <v>16</v>
      </c>
      <c r="P3856">
        <f t="shared" si="230"/>
        <v>89.4</v>
      </c>
      <c r="Q3856" s="10" t="s">
        <v>8315</v>
      </c>
      <c r="R3856" t="s">
        <v>8316</v>
      </c>
      <c r="S3856" s="14">
        <f t="shared" si="231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29"/>
        <v>3</v>
      </c>
      <c r="P3857">
        <f t="shared" si="230"/>
        <v>25</v>
      </c>
      <c r="Q3857" s="10" t="s">
        <v>8315</v>
      </c>
      <c r="R3857" t="s">
        <v>8316</v>
      </c>
      <c r="S3857" s="14">
        <f t="shared" si="231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29"/>
        <v>0</v>
      </c>
      <c r="P3858">
        <f t="shared" si="230"/>
        <v>1</v>
      </c>
      <c r="Q3858" s="10" t="s">
        <v>8315</v>
      </c>
      <c r="R3858" t="s">
        <v>8316</v>
      </c>
      <c r="S3858" s="14">
        <f t="shared" si="231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29"/>
        <v>5</v>
      </c>
      <c r="P3859">
        <f t="shared" si="230"/>
        <v>65</v>
      </c>
      <c r="Q3859" s="10" t="s">
        <v>8315</v>
      </c>
      <c r="R3859" t="s">
        <v>8316</v>
      </c>
      <c r="S3859" s="14">
        <f t="shared" si="231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29"/>
        <v>2</v>
      </c>
      <c r="P3860">
        <f t="shared" si="230"/>
        <v>10</v>
      </c>
      <c r="Q3860" s="10" t="s">
        <v>8315</v>
      </c>
      <c r="R3860" t="s">
        <v>8316</v>
      </c>
      <c r="S3860" s="14">
        <f t="shared" si="231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29"/>
        <v>0</v>
      </c>
      <c r="P3861">
        <f t="shared" si="230"/>
        <v>1</v>
      </c>
      <c r="Q3861" s="10" t="s">
        <v>8315</v>
      </c>
      <c r="R3861" t="s">
        <v>8316</v>
      </c>
      <c r="S3861" s="14">
        <f t="shared" si="231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29"/>
        <v>18</v>
      </c>
      <c r="P3862">
        <f t="shared" si="230"/>
        <v>81.540000000000006</v>
      </c>
      <c r="Q3862" s="10" t="s">
        <v>8315</v>
      </c>
      <c r="R3862" t="s">
        <v>8316</v>
      </c>
      <c r="S3862" s="14">
        <f t="shared" si="231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29"/>
        <v>5</v>
      </c>
      <c r="P3863">
        <f t="shared" si="230"/>
        <v>100</v>
      </c>
      <c r="Q3863" s="10" t="s">
        <v>8315</v>
      </c>
      <c r="R3863" t="s">
        <v>8316</v>
      </c>
      <c r="S3863" s="14">
        <f t="shared" si="231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29"/>
        <v>0</v>
      </c>
      <c r="P3864">
        <f t="shared" si="230"/>
        <v>1</v>
      </c>
      <c r="Q3864" s="10" t="s">
        <v>8315</v>
      </c>
      <c r="R3864" t="s">
        <v>8316</v>
      </c>
      <c r="S3864" s="14">
        <f t="shared" si="231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29"/>
        <v>0</v>
      </c>
      <c r="P3865">
        <f t="shared" si="230"/>
        <v>0</v>
      </c>
      <c r="Q3865" s="10" t="s">
        <v>8315</v>
      </c>
      <c r="R3865" t="s">
        <v>8316</v>
      </c>
      <c r="S3865" s="14">
        <f t="shared" si="231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29"/>
        <v>1</v>
      </c>
      <c r="P3866">
        <f t="shared" si="230"/>
        <v>20</v>
      </c>
      <c r="Q3866" s="10" t="s">
        <v>8315</v>
      </c>
      <c r="R3866" t="s">
        <v>8316</v>
      </c>
      <c r="S3866" s="14">
        <f t="shared" si="231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29"/>
        <v>27</v>
      </c>
      <c r="P3867">
        <f t="shared" si="230"/>
        <v>46.43</v>
      </c>
      <c r="Q3867" s="10" t="s">
        <v>8315</v>
      </c>
      <c r="R3867" t="s">
        <v>8316</v>
      </c>
      <c r="S3867" s="14">
        <f t="shared" si="231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29"/>
        <v>1</v>
      </c>
      <c r="P3868">
        <f t="shared" si="230"/>
        <v>5.5</v>
      </c>
      <c r="Q3868" s="10" t="s">
        <v>8315</v>
      </c>
      <c r="R3868" t="s">
        <v>8316</v>
      </c>
      <c r="S3868" s="14">
        <f t="shared" si="231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29"/>
        <v>13</v>
      </c>
      <c r="P3869">
        <f t="shared" si="230"/>
        <v>50.2</v>
      </c>
      <c r="Q3869" s="10" t="s">
        <v>8315</v>
      </c>
      <c r="R3869" t="s">
        <v>8316</v>
      </c>
      <c r="S3869" s="14">
        <f t="shared" si="231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29"/>
        <v>0</v>
      </c>
      <c r="P3870">
        <f t="shared" si="230"/>
        <v>10</v>
      </c>
      <c r="Q3870" s="10" t="s">
        <v>8315</v>
      </c>
      <c r="R3870" t="s">
        <v>8357</v>
      </c>
      <c r="S3870" s="14">
        <f t="shared" si="231"/>
        <v>41865.659780092588</v>
      </c>
      <c r="T3870">
        <f>YEAR(S3870)</f>
        <v>2014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29"/>
        <v>3</v>
      </c>
      <c r="P3871">
        <f t="shared" si="230"/>
        <v>30.13</v>
      </c>
      <c r="Q3871" s="10" t="s">
        <v>8315</v>
      </c>
      <c r="R3871" t="s">
        <v>8357</v>
      </c>
      <c r="S3871" s="14">
        <f t="shared" si="231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29"/>
        <v>15</v>
      </c>
      <c r="P3872">
        <f t="shared" si="230"/>
        <v>150</v>
      </c>
      <c r="Q3872" s="10" t="s">
        <v>8315</v>
      </c>
      <c r="R3872" t="s">
        <v>8357</v>
      </c>
      <c r="S3872" s="14">
        <f t="shared" si="231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29"/>
        <v>3</v>
      </c>
      <c r="P3873">
        <f t="shared" si="230"/>
        <v>13.33</v>
      </c>
      <c r="Q3873" s="10" t="s">
        <v>8315</v>
      </c>
      <c r="R3873" t="s">
        <v>8357</v>
      </c>
      <c r="S3873" s="14">
        <f t="shared" si="231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29"/>
        <v>0</v>
      </c>
      <c r="P3874">
        <f t="shared" si="230"/>
        <v>0</v>
      </c>
      <c r="Q3874" s="10" t="s">
        <v>8315</v>
      </c>
      <c r="R3874" t="s">
        <v>8357</v>
      </c>
      <c r="S3874" s="14">
        <f t="shared" si="231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29"/>
        <v>0</v>
      </c>
      <c r="P3875">
        <f t="shared" si="230"/>
        <v>0</v>
      </c>
      <c r="Q3875" s="10" t="s">
        <v>8315</v>
      </c>
      <c r="R3875" t="s">
        <v>8357</v>
      </c>
      <c r="S3875" s="14">
        <f t="shared" si="231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29"/>
        <v>0</v>
      </c>
      <c r="P3876">
        <f t="shared" si="230"/>
        <v>0</v>
      </c>
      <c r="Q3876" s="10" t="s">
        <v>8315</v>
      </c>
      <c r="R3876" t="s">
        <v>8357</v>
      </c>
      <c r="S3876" s="14">
        <f t="shared" si="231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29"/>
        <v>0</v>
      </c>
      <c r="P3877">
        <f t="shared" si="230"/>
        <v>0</v>
      </c>
      <c r="Q3877" s="10" t="s">
        <v>8315</v>
      </c>
      <c r="R3877" t="s">
        <v>8357</v>
      </c>
      <c r="S3877" s="14">
        <f t="shared" si="231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29"/>
        <v>53</v>
      </c>
      <c r="P3878">
        <f t="shared" si="230"/>
        <v>44.76</v>
      </c>
      <c r="Q3878" s="10" t="s">
        <v>8315</v>
      </c>
      <c r="R3878" t="s">
        <v>8357</v>
      </c>
      <c r="S3878" s="14">
        <f t="shared" si="231"/>
        <v>42372.624166666668</v>
      </c>
      <c r="T3878">
        <f>YEAR(S3878)</f>
        <v>2016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29"/>
        <v>5</v>
      </c>
      <c r="P3879">
        <f t="shared" si="230"/>
        <v>88.64</v>
      </c>
      <c r="Q3879" s="10" t="s">
        <v>8315</v>
      </c>
      <c r="R3879" t="s">
        <v>8357</v>
      </c>
      <c r="S3879" s="14">
        <f t="shared" si="231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29"/>
        <v>0</v>
      </c>
      <c r="P3880">
        <f t="shared" si="230"/>
        <v>10</v>
      </c>
      <c r="Q3880" s="10" t="s">
        <v>8315</v>
      </c>
      <c r="R3880" t="s">
        <v>8357</v>
      </c>
      <c r="S3880" s="14">
        <f t="shared" si="231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29"/>
        <v>0</v>
      </c>
      <c r="P3881">
        <f t="shared" si="230"/>
        <v>0</v>
      </c>
      <c r="Q3881" s="10" t="s">
        <v>8315</v>
      </c>
      <c r="R3881" t="s">
        <v>8357</v>
      </c>
      <c r="S3881" s="14">
        <f t="shared" si="231"/>
        <v>41999.861064814817</v>
      </c>
      <c r="T3881">
        <f t="shared" ref="T3881:T3882" si="232">YEAR(S3881)</f>
        <v>2014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29"/>
        <v>13</v>
      </c>
      <c r="P3882">
        <f t="shared" si="230"/>
        <v>57.65</v>
      </c>
      <c r="Q3882" s="10" t="s">
        <v>8315</v>
      </c>
      <c r="R3882" t="s">
        <v>8357</v>
      </c>
      <c r="S3882" s="14">
        <f t="shared" si="231"/>
        <v>41815.815046296295</v>
      </c>
      <c r="T3882">
        <f t="shared" si="232"/>
        <v>2014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29"/>
        <v>5</v>
      </c>
      <c r="P3883">
        <f t="shared" si="230"/>
        <v>25</v>
      </c>
      <c r="Q3883" s="10" t="s">
        <v>8315</v>
      </c>
      <c r="R3883" t="s">
        <v>8357</v>
      </c>
      <c r="S3883" s="14">
        <f t="shared" si="231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29"/>
        <v>0</v>
      </c>
      <c r="P3884">
        <f t="shared" si="230"/>
        <v>0</v>
      </c>
      <c r="Q3884" s="10" t="s">
        <v>8315</v>
      </c>
      <c r="R3884" t="s">
        <v>8357</v>
      </c>
      <c r="S3884" s="14">
        <f t="shared" si="231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29"/>
        <v>0</v>
      </c>
      <c r="P3885">
        <f t="shared" si="230"/>
        <v>0</v>
      </c>
      <c r="Q3885" s="10" t="s">
        <v>8315</v>
      </c>
      <c r="R3885" t="s">
        <v>8357</v>
      </c>
      <c r="S3885" s="14">
        <f t="shared" si="231"/>
        <v>41854.602650462963</v>
      </c>
      <c r="T3885">
        <f>YEAR(S3885)</f>
        <v>2014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29"/>
        <v>0</v>
      </c>
      <c r="P3886">
        <f t="shared" si="230"/>
        <v>0</v>
      </c>
      <c r="Q3886" s="10" t="s">
        <v>8315</v>
      </c>
      <c r="R3886" t="s">
        <v>8357</v>
      </c>
      <c r="S3886" s="14">
        <f t="shared" si="231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29"/>
        <v>0</v>
      </c>
      <c r="P3887">
        <f t="shared" si="230"/>
        <v>0</v>
      </c>
      <c r="Q3887" s="10" t="s">
        <v>8315</v>
      </c>
      <c r="R3887" t="s">
        <v>8357</v>
      </c>
      <c r="S3887" s="14">
        <f t="shared" si="231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29"/>
        <v>0</v>
      </c>
      <c r="P3888">
        <f t="shared" si="230"/>
        <v>0</v>
      </c>
      <c r="Q3888" s="10" t="s">
        <v>8315</v>
      </c>
      <c r="R3888" t="s">
        <v>8357</v>
      </c>
      <c r="S3888" s="14">
        <f t="shared" si="231"/>
        <v>41954.228032407409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29"/>
        <v>2</v>
      </c>
      <c r="P3889">
        <f t="shared" si="230"/>
        <v>17.5</v>
      </c>
      <c r="Q3889" s="10" t="s">
        <v>8315</v>
      </c>
      <c r="R3889" t="s">
        <v>8357</v>
      </c>
      <c r="S3889" s="14">
        <f t="shared" si="231"/>
        <v>42079.857974537037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29"/>
        <v>27</v>
      </c>
      <c r="P3890">
        <f t="shared" si="230"/>
        <v>38.71</v>
      </c>
      <c r="Q3890" s="10" t="s">
        <v>8315</v>
      </c>
      <c r="R3890" t="s">
        <v>8316</v>
      </c>
      <c r="S3890" s="14">
        <f t="shared" si="231"/>
        <v>42762.545810185184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29"/>
        <v>1</v>
      </c>
      <c r="P3891">
        <f t="shared" si="230"/>
        <v>13.11</v>
      </c>
      <c r="Q3891" s="10" t="s">
        <v>8315</v>
      </c>
      <c r="R3891" t="s">
        <v>8316</v>
      </c>
      <c r="S3891" s="14">
        <f t="shared" si="231"/>
        <v>41977.004976851851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29"/>
        <v>17</v>
      </c>
      <c r="P3892">
        <f t="shared" si="230"/>
        <v>315.5</v>
      </c>
      <c r="Q3892" s="10" t="s">
        <v>8315</v>
      </c>
      <c r="R3892" t="s">
        <v>8316</v>
      </c>
      <c r="S3892" s="14">
        <f t="shared" si="231"/>
        <v>42171.758611111116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29"/>
        <v>33</v>
      </c>
      <c r="P3893">
        <f t="shared" si="230"/>
        <v>37.14</v>
      </c>
      <c r="Q3893" s="10" t="s">
        <v>8315</v>
      </c>
      <c r="R3893" t="s">
        <v>8316</v>
      </c>
      <c r="S3893" s="14">
        <f t="shared" si="231"/>
        <v>42056.1324537037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29"/>
        <v>0</v>
      </c>
      <c r="P3894">
        <f t="shared" si="230"/>
        <v>0</v>
      </c>
      <c r="Q3894" s="10" t="s">
        <v>8315</v>
      </c>
      <c r="R3894" t="s">
        <v>8316</v>
      </c>
      <c r="S3894" s="14">
        <f t="shared" si="231"/>
        <v>41867.652280092596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29"/>
        <v>22</v>
      </c>
      <c r="P3895">
        <f t="shared" si="230"/>
        <v>128.27000000000001</v>
      </c>
      <c r="Q3895" s="10" t="s">
        <v>8315</v>
      </c>
      <c r="R3895" t="s">
        <v>8316</v>
      </c>
      <c r="S3895" s="14">
        <f t="shared" si="231"/>
        <v>41779.657870370371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29"/>
        <v>3</v>
      </c>
      <c r="P3896">
        <f t="shared" si="230"/>
        <v>47.27</v>
      </c>
      <c r="Q3896" s="10" t="s">
        <v>8315</v>
      </c>
      <c r="R3896" t="s">
        <v>8316</v>
      </c>
      <c r="S3896" s="14">
        <f t="shared" si="231"/>
        <v>42679.958472222221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29"/>
        <v>5</v>
      </c>
      <c r="P3897">
        <f t="shared" si="230"/>
        <v>50</v>
      </c>
      <c r="Q3897" s="10" t="s">
        <v>8315</v>
      </c>
      <c r="R3897" t="s">
        <v>8316</v>
      </c>
      <c r="S3897" s="14">
        <f t="shared" si="231"/>
        <v>42032.250208333338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29"/>
        <v>11</v>
      </c>
      <c r="P3898">
        <f t="shared" si="230"/>
        <v>42.5</v>
      </c>
      <c r="Q3898" s="10" t="s">
        <v>8315</v>
      </c>
      <c r="R3898" t="s">
        <v>8316</v>
      </c>
      <c r="S3898" s="14">
        <f t="shared" si="231"/>
        <v>41793.191875000004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29"/>
        <v>18</v>
      </c>
      <c r="P3899">
        <f t="shared" si="230"/>
        <v>44</v>
      </c>
      <c r="Q3899" s="10" t="s">
        <v>8315</v>
      </c>
      <c r="R3899" t="s">
        <v>8316</v>
      </c>
      <c r="S3899" s="14">
        <f t="shared" si="231"/>
        <v>41982.87364583333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29"/>
        <v>33</v>
      </c>
      <c r="P3900">
        <f t="shared" si="230"/>
        <v>50.88</v>
      </c>
      <c r="Q3900" s="10" t="s">
        <v>8315</v>
      </c>
      <c r="R3900" t="s">
        <v>8316</v>
      </c>
      <c r="S3900" s="14">
        <f t="shared" si="231"/>
        <v>42193.482291666667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29"/>
        <v>1</v>
      </c>
      <c r="P3901">
        <f t="shared" si="230"/>
        <v>62.5</v>
      </c>
      <c r="Q3901" s="10" t="s">
        <v>8315</v>
      </c>
      <c r="R3901" t="s">
        <v>8316</v>
      </c>
      <c r="S3901" s="14">
        <f t="shared" si="231"/>
        <v>41843.775011574071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29"/>
        <v>5</v>
      </c>
      <c r="P3902">
        <f t="shared" si="230"/>
        <v>27</v>
      </c>
      <c r="Q3902" s="10" t="s">
        <v>8315</v>
      </c>
      <c r="R3902" t="s">
        <v>8316</v>
      </c>
      <c r="S3902" s="14">
        <f t="shared" si="231"/>
        <v>42136.092488425929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29"/>
        <v>1</v>
      </c>
      <c r="P3903">
        <f t="shared" si="230"/>
        <v>25</v>
      </c>
      <c r="Q3903" s="10" t="s">
        <v>8315</v>
      </c>
      <c r="R3903" t="s">
        <v>8316</v>
      </c>
      <c r="S3903" s="14">
        <f t="shared" si="231"/>
        <v>42317.826377314821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29"/>
        <v>49</v>
      </c>
      <c r="P3904">
        <f t="shared" si="230"/>
        <v>47.26</v>
      </c>
      <c r="Q3904" s="10" t="s">
        <v>8315</v>
      </c>
      <c r="R3904" t="s">
        <v>8316</v>
      </c>
      <c r="S3904" s="14">
        <f t="shared" si="231"/>
        <v>42663.468078703707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29"/>
        <v>0</v>
      </c>
      <c r="P3905">
        <f t="shared" si="230"/>
        <v>0</v>
      </c>
      <c r="Q3905" s="10" t="s">
        <v>8315</v>
      </c>
      <c r="R3905" t="s">
        <v>8316</v>
      </c>
      <c r="S3905" s="14">
        <f t="shared" si="231"/>
        <v>42186.01116898148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33">ROUND(E3906/D3906*100,0)</f>
        <v>0</v>
      </c>
      <c r="P3906">
        <f t="shared" si="230"/>
        <v>1.5</v>
      </c>
      <c r="Q3906" s="10" t="s">
        <v>8315</v>
      </c>
      <c r="R3906" t="s">
        <v>8316</v>
      </c>
      <c r="S3906" s="14">
        <f t="shared" si="231"/>
        <v>42095.229166666672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33"/>
        <v>12</v>
      </c>
      <c r="P3907">
        <f t="shared" ref="P3907:P3970" si="234">IFERROR(ROUND(E3907/L3907,2),0)</f>
        <v>24.71</v>
      </c>
      <c r="Q3907" s="10" t="s">
        <v>8315</v>
      </c>
      <c r="R3907" t="s">
        <v>8316</v>
      </c>
      <c r="S3907" s="14">
        <f t="shared" ref="S3907:S3970" si="235">(((J3907/60)/60)/24)+DATE(1970,1,1)</f>
        <v>42124.623877314814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33"/>
        <v>67</v>
      </c>
      <c r="P3908">
        <f t="shared" si="234"/>
        <v>63.13</v>
      </c>
      <c r="Q3908" s="10" t="s">
        <v>8315</v>
      </c>
      <c r="R3908" t="s">
        <v>8316</v>
      </c>
      <c r="S3908" s="14">
        <f t="shared" si="235"/>
        <v>42143.917743055557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33"/>
        <v>15</v>
      </c>
      <c r="P3909">
        <f t="shared" si="234"/>
        <v>38.25</v>
      </c>
      <c r="Q3909" s="10" t="s">
        <v>8315</v>
      </c>
      <c r="R3909" t="s">
        <v>8316</v>
      </c>
      <c r="S3909" s="14">
        <f t="shared" si="235"/>
        <v>41906.819513888891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33"/>
        <v>9</v>
      </c>
      <c r="P3910">
        <f t="shared" si="234"/>
        <v>16.25</v>
      </c>
      <c r="Q3910" s="10" t="s">
        <v>8315</v>
      </c>
      <c r="R3910" t="s">
        <v>8316</v>
      </c>
      <c r="S3910" s="14">
        <f t="shared" si="235"/>
        <v>41834.135370370372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33"/>
        <v>0</v>
      </c>
      <c r="P3911">
        <f t="shared" si="234"/>
        <v>33.75</v>
      </c>
      <c r="Q3911" s="10" t="s">
        <v>8315</v>
      </c>
      <c r="R3911" t="s">
        <v>8316</v>
      </c>
      <c r="S3911" s="14">
        <f t="shared" si="235"/>
        <v>41863.359282407408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33"/>
        <v>3</v>
      </c>
      <c r="P3912">
        <f t="shared" si="234"/>
        <v>61.67</v>
      </c>
      <c r="Q3912" s="10" t="s">
        <v>8315</v>
      </c>
      <c r="R3912" t="s">
        <v>8316</v>
      </c>
      <c r="S3912" s="14">
        <f t="shared" si="235"/>
        <v>42224.756909722222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33"/>
        <v>37</v>
      </c>
      <c r="P3913">
        <f t="shared" si="234"/>
        <v>83.14</v>
      </c>
      <c r="Q3913" s="10" t="s">
        <v>8315</v>
      </c>
      <c r="R3913" t="s">
        <v>8316</v>
      </c>
      <c r="S3913" s="14">
        <f t="shared" si="235"/>
        <v>41939.8122337963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33"/>
        <v>0</v>
      </c>
      <c r="P3914">
        <f t="shared" si="234"/>
        <v>1</v>
      </c>
      <c r="Q3914" s="10" t="s">
        <v>8315</v>
      </c>
      <c r="R3914" t="s">
        <v>8316</v>
      </c>
      <c r="S3914" s="14">
        <f t="shared" si="235"/>
        <v>42059.270023148143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33"/>
        <v>10</v>
      </c>
      <c r="P3915">
        <f t="shared" si="234"/>
        <v>142.86000000000001</v>
      </c>
      <c r="Q3915" s="10" t="s">
        <v>8315</v>
      </c>
      <c r="R3915" t="s">
        <v>8316</v>
      </c>
      <c r="S3915" s="14">
        <f t="shared" si="235"/>
        <v>42308.211215277777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33"/>
        <v>36</v>
      </c>
      <c r="P3916">
        <f t="shared" si="234"/>
        <v>33.67</v>
      </c>
      <c r="Q3916" s="10" t="s">
        <v>8315</v>
      </c>
      <c r="R3916" t="s">
        <v>8316</v>
      </c>
      <c r="S3916" s="14">
        <f t="shared" si="235"/>
        <v>42114.818935185183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33"/>
        <v>0</v>
      </c>
      <c r="P3917">
        <f t="shared" si="234"/>
        <v>5</v>
      </c>
      <c r="Q3917" s="10" t="s">
        <v>8315</v>
      </c>
      <c r="R3917" t="s">
        <v>8316</v>
      </c>
      <c r="S3917" s="14">
        <f t="shared" si="235"/>
        <v>42492.98505787037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33"/>
        <v>0</v>
      </c>
      <c r="P3918">
        <f t="shared" si="234"/>
        <v>0</v>
      </c>
      <c r="Q3918" s="10" t="s">
        <v>8315</v>
      </c>
      <c r="R3918" t="s">
        <v>8316</v>
      </c>
      <c r="S3918" s="14">
        <f t="shared" si="235"/>
        <v>42494.471666666665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33"/>
        <v>0</v>
      </c>
      <c r="P3919">
        <f t="shared" si="234"/>
        <v>10</v>
      </c>
      <c r="Q3919" s="10" t="s">
        <v>8315</v>
      </c>
      <c r="R3919" t="s">
        <v>8316</v>
      </c>
      <c r="S3919" s="14">
        <f t="shared" si="235"/>
        <v>41863.527326388888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33"/>
        <v>0</v>
      </c>
      <c r="P3920">
        <f t="shared" si="234"/>
        <v>40</v>
      </c>
      <c r="Q3920" s="10" t="s">
        <v>8315</v>
      </c>
      <c r="R3920" t="s">
        <v>8316</v>
      </c>
      <c r="S3920" s="14">
        <f t="shared" si="235"/>
        <v>41843.664618055554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33"/>
        <v>2</v>
      </c>
      <c r="P3921">
        <f t="shared" si="234"/>
        <v>30</v>
      </c>
      <c r="Q3921" s="10" t="s">
        <v>8315</v>
      </c>
      <c r="R3921" t="s">
        <v>8316</v>
      </c>
      <c r="S3921" s="14">
        <f t="shared" si="235"/>
        <v>42358.684872685189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33"/>
        <v>5</v>
      </c>
      <c r="P3922">
        <f t="shared" si="234"/>
        <v>45</v>
      </c>
      <c r="Q3922" s="10" t="s">
        <v>8315</v>
      </c>
      <c r="R3922" t="s">
        <v>8316</v>
      </c>
      <c r="S3922" s="14">
        <f t="shared" si="235"/>
        <v>42657.38726851852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33"/>
        <v>0</v>
      </c>
      <c r="P3923">
        <f t="shared" si="234"/>
        <v>0</v>
      </c>
      <c r="Q3923" s="10" t="s">
        <v>8315</v>
      </c>
      <c r="R3923" t="s">
        <v>8316</v>
      </c>
      <c r="S3923" s="14">
        <f t="shared" si="235"/>
        <v>41926.542303240742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33"/>
        <v>8</v>
      </c>
      <c r="P3924">
        <f t="shared" si="234"/>
        <v>10.17</v>
      </c>
      <c r="Q3924" s="10" t="s">
        <v>8315</v>
      </c>
      <c r="R3924" t="s">
        <v>8316</v>
      </c>
      <c r="S3924" s="14">
        <f t="shared" si="235"/>
        <v>42020.768634259264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33"/>
        <v>12</v>
      </c>
      <c r="P3925">
        <f t="shared" si="234"/>
        <v>81.41</v>
      </c>
      <c r="Q3925" s="10" t="s">
        <v>8315</v>
      </c>
      <c r="R3925" t="s">
        <v>8316</v>
      </c>
      <c r="S3925" s="14">
        <f t="shared" si="235"/>
        <v>42075.979988425926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33"/>
        <v>15</v>
      </c>
      <c r="P3926">
        <f t="shared" si="234"/>
        <v>57.25</v>
      </c>
      <c r="Q3926" s="10" t="s">
        <v>8315</v>
      </c>
      <c r="R3926" t="s">
        <v>8316</v>
      </c>
      <c r="S3926" s="14">
        <f t="shared" si="235"/>
        <v>41786.959745370368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33"/>
        <v>10</v>
      </c>
      <c r="P3927">
        <f t="shared" si="234"/>
        <v>5</v>
      </c>
      <c r="Q3927" s="10" t="s">
        <v>8315</v>
      </c>
      <c r="R3927" t="s">
        <v>8316</v>
      </c>
      <c r="S3927" s="14">
        <f t="shared" si="235"/>
        <v>41820.870821759258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33"/>
        <v>0</v>
      </c>
      <c r="P3928">
        <f t="shared" si="234"/>
        <v>15</v>
      </c>
      <c r="Q3928" s="10" t="s">
        <v>8315</v>
      </c>
      <c r="R3928" t="s">
        <v>8316</v>
      </c>
      <c r="S3928" s="14">
        <f t="shared" si="235"/>
        <v>41970.085046296299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33"/>
        <v>1</v>
      </c>
      <c r="P3929">
        <f t="shared" si="234"/>
        <v>12.5</v>
      </c>
      <c r="Q3929" s="10" t="s">
        <v>8315</v>
      </c>
      <c r="R3929" t="s">
        <v>8316</v>
      </c>
      <c r="S3929" s="14">
        <f t="shared" si="235"/>
        <v>41830.267407407409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33"/>
        <v>13</v>
      </c>
      <c r="P3930">
        <f t="shared" si="234"/>
        <v>93</v>
      </c>
      <c r="Q3930" s="10" t="s">
        <v>8315</v>
      </c>
      <c r="R3930" t="s">
        <v>8316</v>
      </c>
      <c r="S3930" s="14">
        <f t="shared" si="235"/>
        <v>42265.683182870373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33"/>
        <v>2</v>
      </c>
      <c r="P3931">
        <f t="shared" si="234"/>
        <v>32.36</v>
      </c>
      <c r="Q3931" s="10" t="s">
        <v>8315</v>
      </c>
      <c r="R3931" t="s">
        <v>8316</v>
      </c>
      <c r="S3931" s="14">
        <f t="shared" si="235"/>
        <v>42601.827141203699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33"/>
        <v>0</v>
      </c>
      <c r="P3932">
        <f t="shared" si="234"/>
        <v>0</v>
      </c>
      <c r="Q3932" s="10" t="s">
        <v>8315</v>
      </c>
      <c r="R3932" t="s">
        <v>8316</v>
      </c>
      <c r="S3932" s="14">
        <f t="shared" si="235"/>
        <v>42433.338749999995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33"/>
        <v>0</v>
      </c>
      <c r="P3933">
        <f t="shared" si="234"/>
        <v>0</v>
      </c>
      <c r="Q3933" s="10" t="s">
        <v>8315</v>
      </c>
      <c r="R3933" t="s">
        <v>8316</v>
      </c>
      <c r="S3933" s="14">
        <f t="shared" si="235"/>
        <v>42228.151701388888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33"/>
        <v>0</v>
      </c>
      <c r="P3934">
        <f t="shared" si="234"/>
        <v>1</v>
      </c>
      <c r="Q3934" s="10" t="s">
        <v>8315</v>
      </c>
      <c r="R3934" t="s">
        <v>8316</v>
      </c>
      <c r="S3934" s="14">
        <f t="shared" si="235"/>
        <v>42415.168564814812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33"/>
        <v>16</v>
      </c>
      <c r="P3935">
        <f t="shared" si="234"/>
        <v>91.83</v>
      </c>
      <c r="Q3935" s="10" t="s">
        <v>8315</v>
      </c>
      <c r="R3935" t="s">
        <v>8316</v>
      </c>
      <c r="S3935" s="14">
        <f t="shared" si="235"/>
        <v>42538.968310185184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33"/>
        <v>11</v>
      </c>
      <c r="P3936">
        <f t="shared" si="234"/>
        <v>45.83</v>
      </c>
      <c r="Q3936" s="10" t="s">
        <v>8315</v>
      </c>
      <c r="R3936" t="s">
        <v>8316</v>
      </c>
      <c r="S3936" s="14">
        <f t="shared" si="235"/>
        <v>42233.671747685185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33"/>
        <v>44</v>
      </c>
      <c r="P3937">
        <f t="shared" si="234"/>
        <v>57.17</v>
      </c>
      <c r="Q3937" s="10" t="s">
        <v>8315</v>
      </c>
      <c r="R3937" t="s">
        <v>8316</v>
      </c>
      <c r="S3937" s="14">
        <f t="shared" si="235"/>
        <v>42221.656782407401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33"/>
        <v>0</v>
      </c>
      <c r="P3938">
        <f t="shared" si="234"/>
        <v>0</v>
      </c>
      <c r="Q3938" s="10" t="s">
        <v>8315</v>
      </c>
      <c r="R3938" t="s">
        <v>8316</v>
      </c>
      <c r="S3938" s="14">
        <f t="shared" si="235"/>
        <v>42675.262962962966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33"/>
        <v>86</v>
      </c>
      <c r="P3939">
        <f t="shared" si="234"/>
        <v>248.5</v>
      </c>
      <c r="Q3939" s="10" t="s">
        <v>8315</v>
      </c>
      <c r="R3939" t="s">
        <v>8316</v>
      </c>
      <c r="S3939" s="14">
        <f t="shared" si="235"/>
        <v>42534.631481481483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33"/>
        <v>12</v>
      </c>
      <c r="P3940">
        <f t="shared" si="234"/>
        <v>79.400000000000006</v>
      </c>
      <c r="Q3940" s="10" t="s">
        <v>8315</v>
      </c>
      <c r="R3940" t="s">
        <v>8316</v>
      </c>
      <c r="S3940" s="14">
        <f t="shared" si="235"/>
        <v>42151.905717592599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33"/>
        <v>0</v>
      </c>
      <c r="P3941">
        <f t="shared" si="234"/>
        <v>5</v>
      </c>
      <c r="Q3941" s="10" t="s">
        <v>8315</v>
      </c>
      <c r="R3941" t="s">
        <v>8316</v>
      </c>
      <c r="S3941" s="14">
        <f t="shared" si="235"/>
        <v>41915.400219907409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33"/>
        <v>0</v>
      </c>
      <c r="P3942">
        <f t="shared" si="234"/>
        <v>5.5</v>
      </c>
      <c r="Q3942" s="10" t="s">
        <v>8315</v>
      </c>
      <c r="R3942" t="s">
        <v>8316</v>
      </c>
      <c r="S3942" s="14">
        <f t="shared" si="235"/>
        <v>41961.492488425924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33"/>
        <v>1</v>
      </c>
      <c r="P3943">
        <f t="shared" si="234"/>
        <v>25</v>
      </c>
      <c r="Q3943" s="10" t="s">
        <v>8315</v>
      </c>
      <c r="R3943" t="s">
        <v>8316</v>
      </c>
      <c r="S3943" s="14">
        <f t="shared" si="235"/>
        <v>41940.587233796294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33"/>
        <v>0</v>
      </c>
      <c r="P3944">
        <f t="shared" si="234"/>
        <v>0</v>
      </c>
      <c r="Q3944" s="10" t="s">
        <v>8315</v>
      </c>
      <c r="R3944" t="s">
        <v>8316</v>
      </c>
      <c r="S3944" s="14">
        <f t="shared" si="235"/>
        <v>42111.904097222221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33"/>
        <v>36</v>
      </c>
      <c r="P3945">
        <f t="shared" si="234"/>
        <v>137.08000000000001</v>
      </c>
      <c r="Q3945" s="10" t="s">
        <v>8315</v>
      </c>
      <c r="R3945" t="s">
        <v>8316</v>
      </c>
      <c r="S3945" s="14">
        <f t="shared" si="235"/>
        <v>42279.778564814813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33"/>
        <v>0</v>
      </c>
      <c r="P3946">
        <f t="shared" si="234"/>
        <v>0</v>
      </c>
      <c r="Q3946" s="10" t="s">
        <v>8315</v>
      </c>
      <c r="R3946" t="s">
        <v>8316</v>
      </c>
      <c r="S3946" s="14">
        <f t="shared" si="235"/>
        <v>42213.662905092591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33"/>
        <v>0</v>
      </c>
      <c r="P3947">
        <f t="shared" si="234"/>
        <v>5</v>
      </c>
      <c r="Q3947" s="10" t="s">
        <v>8315</v>
      </c>
      <c r="R3947" t="s">
        <v>8316</v>
      </c>
      <c r="S3947" s="14">
        <f t="shared" si="235"/>
        <v>42109.801712962959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33"/>
        <v>3</v>
      </c>
      <c r="P3948">
        <f t="shared" si="234"/>
        <v>39</v>
      </c>
      <c r="Q3948" s="10" t="s">
        <v>8315</v>
      </c>
      <c r="R3948" t="s">
        <v>8316</v>
      </c>
      <c r="S3948" s="14">
        <f t="shared" si="235"/>
        <v>42031.833587962959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33"/>
        <v>3</v>
      </c>
      <c r="P3949">
        <f t="shared" si="234"/>
        <v>50.5</v>
      </c>
      <c r="Q3949" s="10" t="s">
        <v>8315</v>
      </c>
      <c r="R3949" t="s">
        <v>8316</v>
      </c>
      <c r="S3949" s="14">
        <f t="shared" si="235"/>
        <v>42615.142870370371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33"/>
        <v>0</v>
      </c>
      <c r="P3950">
        <f t="shared" si="234"/>
        <v>0</v>
      </c>
      <c r="Q3950" s="10" t="s">
        <v>8315</v>
      </c>
      <c r="R3950" t="s">
        <v>8316</v>
      </c>
      <c r="S3950" s="14">
        <f t="shared" si="235"/>
        <v>41829.325497685182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33"/>
        <v>16</v>
      </c>
      <c r="P3951">
        <f t="shared" si="234"/>
        <v>49.28</v>
      </c>
      <c r="Q3951" s="10" t="s">
        <v>8315</v>
      </c>
      <c r="R3951" t="s">
        <v>8316</v>
      </c>
      <c r="S3951" s="14">
        <f t="shared" si="235"/>
        <v>42016.120613425926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33"/>
        <v>1</v>
      </c>
      <c r="P3952">
        <f t="shared" si="234"/>
        <v>25</v>
      </c>
      <c r="Q3952" s="10" t="s">
        <v>8315</v>
      </c>
      <c r="R3952" t="s">
        <v>8316</v>
      </c>
      <c r="S3952" s="14">
        <f t="shared" si="235"/>
        <v>42439.702314814815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33"/>
        <v>0</v>
      </c>
      <c r="P3953">
        <f t="shared" si="234"/>
        <v>1</v>
      </c>
      <c r="Q3953" s="10" t="s">
        <v>8315</v>
      </c>
      <c r="R3953" t="s">
        <v>8316</v>
      </c>
      <c r="S3953" s="14">
        <f t="shared" si="235"/>
        <v>42433.825717592597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33"/>
        <v>0</v>
      </c>
      <c r="P3954">
        <f t="shared" si="234"/>
        <v>25</v>
      </c>
      <c r="Q3954" s="10" t="s">
        <v>8315</v>
      </c>
      <c r="R3954" t="s">
        <v>8316</v>
      </c>
      <c r="S3954" s="14">
        <f t="shared" si="235"/>
        <v>42243.790393518517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33"/>
        <v>0</v>
      </c>
      <c r="P3955">
        <f t="shared" si="234"/>
        <v>0</v>
      </c>
      <c r="Q3955" s="10" t="s">
        <v>8315</v>
      </c>
      <c r="R3955" t="s">
        <v>8316</v>
      </c>
      <c r="S3955" s="14">
        <f t="shared" si="235"/>
        <v>42550.048449074078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33"/>
        <v>0</v>
      </c>
      <c r="P3956">
        <f t="shared" si="234"/>
        <v>0</v>
      </c>
      <c r="Q3956" s="10" t="s">
        <v>8315</v>
      </c>
      <c r="R3956" t="s">
        <v>8316</v>
      </c>
      <c r="S3956" s="14">
        <f t="shared" si="235"/>
        <v>41774.651203703703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33"/>
        <v>24</v>
      </c>
      <c r="P3957">
        <f t="shared" si="234"/>
        <v>53.13</v>
      </c>
      <c r="Q3957" s="10" t="s">
        <v>8315</v>
      </c>
      <c r="R3957" t="s">
        <v>8316</v>
      </c>
      <c r="S3957" s="14">
        <f t="shared" si="235"/>
        <v>42306.848854166667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33"/>
        <v>0</v>
      </c>
      <c r="P3958">
        <f t="shared" si="234"/>
        <v>0</v>
      </c>
      <c r="Q3958" s="10" t="s">
        <v>8315</v>
      </c>
      <c r="R3958" t="s">
        <v>8316</v>
      </c>
      <c r="S3958" s="14">
        <f t="shared" si="235"/>
        <v>42457.932025462964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33"/>
        <v>0</v>
      </c>
      <c r="P3959">
        <f t="shared" si="234"/>
        <v>7</v>
      </c>
      <c r="Q3959" s="10" t="s">
        <v>8315</v>
      </c>
      <c r="R3959" t="s">
        <v>8316</v>
      </c>
      <c r="S3959" s="14">
        <f t="shared" si="235"/>
        <v>42513.976319444439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33"/>
        <v>32</v>
      </c>
      <c r="P3960">
        <f t="shared" si="234"/>
        <v>40.06</v>
      </c>
      <c r="Q3960" s="10" t="s">
        <v>8315</v>
      </c>
      <c r="R3960" t="s">
        <v>8316</v>
      </c>
      <c r="S3960" s="14">
        <f t="shared" si="235"/>
        <v>41816.950370370374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33"/>
        <v>24</v>
      </c>
      <c r="P3961">
        <f t="shared" si="234"/>
        <v>24.33</v>
      </c>
      <c r="Q3961" s="10" t="s">
        <v>8315</v>
      </c>
      <c r="R3961" t="s">
        <v>8316</v>
      </c>
      <c r="S3961" s="14">
        <f t="shared" si="235"/>
        <v>41880.788842592592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33"/>
        <v>2</v>
      </c>
      <c r="P3962">
        <f t="shared" si="234"/>
        <v>11.25</v>
      </c>
      <c r="Q3962" s="10" t="s">
        <v>8315</v>
      </c>
      <c r="R3962" t="s">
        <v>8316</v>
      </c>
      <c r="S3962" s="14">
        <f t="shared" si="235"/>
        <v>42342.845555555556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33"/>
        <v>0</v>
      </c>
      <c r="P3963">
        <f t="shared" si="234"/>
        <v>10.5</v>
      </c>
      <c r="Q3963" s="10" t="s">
        <v>8315</v>
      </c>
      <c r="R3963" t="s">
        <v>8316</v>
      </c>
      <c r="S3963" s="14">
        <f t="shared" si="235"/>
        <v>41745.891319444447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33"/>
        <v>3</v>
      </c>
      <c r="P3964">
        <f t="shared" si="234"/>
        <v>15</v>
      </c>
      <c r="Q3964" s="10" t="s">
        <v>8315</v>
      </c>
      <c r="R3964" t="s">
        <v>8316</v>
      </c>
      <c r="S3964" s="14">
        <f t="shared" si="235"/>
        <v>42311.621458333335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33"/>
        <v>0</v>
      </c>
      <c r="P3965">
        <f t="shared" si="234"/>
        <v>0</v>
      </c>
      <c r="Q3965" s="10" t="s">
        <v>8315</v>
      </c>
      <c r="R3965" t="s">
        <v>8316</v>
      </c>
      <c r="S3965" s="14">
        <f t="shared" si="235"/>
        <v>42296.154131944444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33"/>
        <v>6</v>
      </c>
      <c r="P3966">
        <f t="shared" si="234"/>
        <v>42</v>
      </c>
      <c r="Q3966" s="10" t="s">
        <v>8315</v>
      </c>
      <c r="R3966" t="s">
        <v>8316</v>
      </c>
      <c r="S3966" s="14">
        <f t="shared" si="235"/>
        <v>42053.722060185188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33"/>
        <v>14</v>
      </c>
      <c r="P3967">
        <f t="shared" si="234"/>
        <v>71.25</v>
      </c>
      <c r="Q3967" s="10" t="s">
        <v>8315</v>
      </c>
      <c r="R3967" t="s">
        <v>8316</v>
      </c>
      <c r="S3967" s="14">
        <f t="shared" si="235"/>
        <v>42414.235879629632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33"/>
        <v>1</v>
      </c>
      <c r="P3968">
        <f t="shared" si="234"/>
        <v>22.5</v>
      </c>
      <c r="Q3968" s="10" t="s">
        <v>8315</v>
      </c>
      <c r="R3968" t="s">
        <v>8316</v>
      </c>
      <c r="S3968" s="14">
        <f t="shared" si="235"/>
        <v>41801.711550925924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33"/>
        <v>24</v>
      </c>
      <c r="P3969">
        <f t="shared" si="234"/>
        <v>41</v>
      </c>
      <c r="Q3969" s="10" t="s">
        <v>8315</v>
      </c>
      <c r="R3969" t="s">
        <v>8316</v>
      </c>
      <c r="S3969" s="14">
        <f t="shared" si="235"/>
        <v>42770.290590277778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36">ROUND(E3970/D3970*100,0)</f>
        <v>11</v>
      </c>
      <c r="P3970">
        <f t="shared" si="234"/>
        <v>47.91</v>
      </c>
      <c r="Q3970" s="10" t="s">
        <v>8315</v>
      </c>
      <c r="R3970" t="s">
        <v>8316</v>
      </c>
      <c r="S3970" s="14">
        <f t="shared" si="235"/>
        <v>42452.815659722226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36"/>
        <v>7</v>
      </c>
      <c r="P3971">
        <f t="shared" ref="P3971:P4034" si="237">IFERROR(ROUND(E3971/L3971,2),0)</f>
        <v>35.17</v>
      </c>
      <c r="Q3971" s="10" t="s">
        <v>8315</v>
      </c>
      <c r="R3971" t="s">
        <v>8316</v>
      </c>
      <c r="S3971" s="14">
        <f t="shared" ref="S3971:S4034" si="238">(((J3971/60)/60)/24)+DATE(1970,1,1)</f>
        <v>42601.854699074072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36"/>
        <v>0</v>
      </c>
      <c r="P3972">
        <f t="shared" si="237"/>
        <v>5.5</v>
      </c>
      <c r="Q3972" s="10" t="s">
        <v>8315</v>
      </c>
      <c r="R3972" t="s">
        <v>8316</v>
      </c>
      <c r="S3972" s="14">
        <f t="shared" si="238"/>
        <v>42447.863553240735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36"/>
        <v>1</v>
      </c>
      <c r="P3973">
        <f t="shared" si="237"/>
        <v>22.67</v>
      </c>
      <c r="Q3973" s="10" t="s">
        <v>8315</v>
      </c>
      <c r="R3973" t="s">
        <v>8316</v>
      </c>
      <c r="S3973" s="14">
        <f t="shared" si="238"/>
        <v>41811.536180555559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36"/>
        <v>21</v>
      </c>
      <c r="P3974">
        <f t="shared" si="237"/>
        <v>26.38</v>
      </c>
      <c r="Q3974" s="10" t="s">
        <v>8315</v>
      </c>
      <c r="R3974" t="s">
        <v>8316</v>
      </c>
      <c r="S3974" s="14">
        <f t="shared" si="238"/>
        <v>41981.067523148144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36"/>
        <v>78</v>
      </c>
      <c r="P3975">
        <f t="shared" si="237"/>
        <v>105.54</v>
      </c>
      <c r="Q3975" s="10" t="s">
        <v>8315</v>
      </c>
      <c r="R3975" t="s">
        <v>8316</v>
      </c>
      <c r="S3975" s="14">
        <f t="shared" si="238"/>
        <v>42469.68414351852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36"/>
        <v>32</v>
      </c>
      <c r="P3976">
        <f t="shared" si="237"/>
        <v>29.09</v>
      </c>
      <c r="Q3976" s="10" t="s">
        <v>8315</v>
      </c>
      <c r="R3976" t="s">
        <v>8316</v>
      </c>
      <c r="S3976" s="14">
        <f t="shared" si="238"/>
        <v>42493.546851851846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36"/>
        <v>0</v>
      </c>
      <c r="P3977">
        <f t="shared" si="237"/>
        <v>0</v>
      </c>
      <c r="Q3977" s="10" t="s">
        <v>8315</v>
      </c>
      <c r="R3977" t="s">
        <v>8316</v>
      </c>
      <c r="S3977" s="14">
        <f t="shared" si="238"/>
        <v>42534.866875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36"/>
        <v>48</v>
      </c>
      <c r="P3978">
        <f t="shared" si="237"/>
        <v>62</v>
      </c>
      <c r="Q3978" s="10" t="s">
        <v>8315</v>
      </c>
      <c r="R3978" t="s">
        <v>8316</v>
      </c>
      <c r="S3978" s="14">
        <f t="shared" si="238"/>
        <v>41830.858344907407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36"/>
        <v>1</v>
      </c>
      <c r="P3979">
        <f t="shared" si="237"/>
        <v>217.5</v>
      </c>
      <c r="Q3979" s="10" t="s">
        <v>8315</v>
      </c>
      <c r="R3979" t="s">
        <v>8316</v>
      </c>
      <c r="S3979" s="14">
        <f t="shared" si="238"/>
        <v>42543.788564814815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36"/>
        <v>11</v>
      </c>
      <c r="P3980">
        <f t="shared" si="237"/>
        <v>26.75</v>
      </c>
      <c r="Q3980" s="10" t="s">
        <v>8315</v>
      </c>
      <c r="R3980" t="s">
        <v>8316</v>
      </c>
      <c r="S3980" s="14">
        <f t="shared" si="238"/>
        <v>41975.642974537041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36"/>
        <v>2</v>
      </c>
      <c r="P3981">
        <f t="shared" si="237"/>
        <v>18.329999999999998</v>
      </c>
      <c r="Q3981" s="10" t="s">
        <v>8315</v>
      </c>
      <c r="R3981" t="s">
        <v>8316</v>
      </c>
      <c r="S3981" s="14">
        <f t="shared" si="238"/>
        <v>42069.903437500005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36"/>
        <v>18</v>
      </c>
      <c r="P3982">
        <f t="shared" si="237"/>
        <v>64.290000000000006</v>
      </c>
      <c r="Q3982" s="10" t="s">
        <v>8315</v>
      </c>
      <c r="R3982" t="s">
        <v>8316</v>
      </c>
      <c r="S3982" s="14">
        <f t="shared" si="238"/>
        <v>41795.598923611113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36"/>
        <v>4</v>
      </c>
      <c r="P3983">
        <f t="shared" si="237"/>
        <v>175</v>
      </c>
      <c r="Q3983" s="10" t="s">
        <v>8315</v>
      </c>
      <c r="R3983" t="s">
        <v>8316</v>
      </c>
      <c r="S3983" s="14">
        <f t="shared" si="238"/>
        <v>42508.179965277777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36"/>
        <v>20</v>
      </c>
      <c r="P3984">
        <f t="shared" si="237"/>
        <v>34</v>
      </c>
      <c r="Q3984" s="10" t="s">
        <v>8315</v>
      </c>
      <c r="R3984" t="s">
        <v>8316</v>
      </c>
      <c r="S3984" s="14">
        <f t="shared" si="238"/>
        <v>42132.809953703705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36"/>
        <v>35</v>
      </c>
      <c r="P3985">
        <f t="shared" si="237"/>
        <v>84.28</v>
      </c>
      <c r="Q3985" s="10" t="s">
        <v>8315</v>
      </c>
      <c r="R3985" t="s">
        <v>8316</v>
      </c>
      <c r="S3985" s="14">
        <f t="shared" si="238"/>
        <v>41747.86986111111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36"/>
        <v>6</v>
      </c>
      <c r="P3986">
        <f t="shared" si="237"/>
        <v>9.5</v>
      </c>
      <c r="Q3986" s="10" t="s">
        <v>8315</v>
      </c>
      <c r="R3986" t="s">
        <v>8316</v>
      </c>
      <c r="S3986" s="14">
        <f t="shared" si="238"/>
        <v>41920.963472222218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36"/>
        <v>32</v>
      </c>
      <c r="P3987">
        <f t="shared" si="237"/>
        <v>33.74</v>
      </c>
      <c r="Q3987" s="10" t="s">
        <v>8315</v>
      </c>
      <c r="R3987" t="s">
        <v>8316</v>
      </c>
      <c r="S3987" s="14">
        <f t="shared" si="238"/>
        <v>42399.707407407404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36"/>
        <v>10</v>
      </c>
      <c r="P3988">
        <f t="shared" si="237"/>
        <v>37.54</v>
      </c>
      <c r="Q3988" s="10" t="s">
        <v>8315</v>
      </c>
      <c r="R3988" t="s">
        <v>8316</v>
      </c>
      <c r="S3988" s="14">
        <f t="shared" si="238"/>
        <v>42467.548541666663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36"/>
        <v>38</v>
      </c>
      <c r="P3989">
        <f t="shared" si="237"/>
        <v>11.62</v>
      </c>
      <c r="Q3989" s="10" t="s">
        <v>8315</v>
      </c>
      <c r="R3989" t="s">
        <v>8316</v>
      </c>
      <c r="S3989" s="14">
        <f t="shared" si="238"/>
        <v>41765.92465277778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36"/>
        <v>2</v>
      </c>
      <c r="P3990">
        <f t="shared" si="237"/>
        <v>8</v>
      </c>
      <c r="Q3990" s="10" t="s">
        <v>8315</v>
      </c>
      <c r="R3990" t="s">
        <v>8316</v>
      </c>
      <c r="S3990" s="14">
        <f t="shared" si="238"/>
        <v>42230.08116898148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36"/>
        <v>0</v>
      </c>
      <c r="P3991">
        <f t="shared" si="237"/>
        <v>0</v>
      </c>
      <c r="Q3991" s="10" t="s">
        <v>8315</v>
      </c>
      <c r="R3991" t="s">
        <v>8316</v>
      </c>
      <c r="S3991" s="14">
        <f t="shared" si="238"/>
        <v>42286.749780092592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36"/>
        <v>4</v>
      </c>
      <c r="P3992">
        <f t="shared" si="237"/>
        <v>23</v>
      </c>
      <c r="Q3992" s="10" t="s">
        <v>8315</v>
      </c>
      <c r="R3992" t="s">
        <v>8316</v>
      </c>
      <c r="S3992" s="14">
        <f t="shared" si="238"/>
        <v>42401.672372685185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36"/>
        <v>20</v>
      </c>
      <c r="P3993">
        <f t="shared" si="237"/>
        <v>100</v>
      </c>
      <c r="Q3993" s="10" t="s">
        <v>8315</v>
      </c>
      <c r="R3993" t="s">
        <v>8316</v>
      </c>
      <c r="S3993" s="14">
        <f t="shared" si="238"/>
        <v>42125.644467592589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36"/>
        <v>5</v>
      </c>
      <c r="P3994">
        <f t="shared" si="237"/>
        <v>60.11</v>
      </c>
      <c r="Q3994" s="10" t="s">
        <v>8315</v>
      </c>
      <c r="R3994" t="s">
        <v>8316</v>
      </c>
      <c r="S3994" s="14">
        <f t="shared" si="238"/>
        <v>42289.94049768518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36"/>
        <v>0</v>
      </c>
      <c r="P3995">
        <f t="shared" si="237"/>
        <v>3</v>
      </c>
      <c r="Q3995" s="10" t="s">
        <v>8315</v>
      </c>
      <c r="R3995" t="s">
        <v>8316</v>
      </c>
      <c r="S3995" s="14">
        <f t="shared" si="238"/>
        <v>42107.864722222221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36"/>
        <v>0</v>
      </c>
      <c r="P3996">
        <f t="shared" si="237"/>
        <v>5</v>
      </c>
      <c r="Q3996" s="10" t="s">
        <v>8315</v>
      </c>
      <c r="R3996" t="s">
        <v>8316</v>
      </c>
      <c r="S3996" s="14">
        <f t="shared" si="238"/>
        <v>41809.389930555553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36"/>
        <v>35</v>
      </c>
      <c r="P3997">
        <f t="shared" si="237"/>
        <v>17.5</v>
      </c>
      <c r="Q3997" s="10" t="s">
        <v>8315</v>
      </c>
      <c r="R3997" t="s">
        <v>8316</v>
      </c>
      <c r="S3997" s="14">
        <f t="shared" si="238"/>
        <v>42019.683761574073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36"/>
        <v>17</v>
      </c>
      <c r="P3998">
        <f t="shared" si="237"/>
        <v>29.24</v>
      </c>
      <c r="Q3998" s="10" t="s">
        <v>8315</v>
      </c>
      <c r="R3998" t="s">
        <v>8316</v>
      </c>
      <c r="S3998" s="14">
        <f t="shared" si="238"/>
        <v>41950.26694444444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36"/>
        <v>0</v>
      </c>
      <c r="P3999">
        <f t="shared" si="237"/>
        <v>0</v>
      </c>
      <c r="Q3999" s="10" t="s">
        <v>8315</v>
      </c>
      <c r="R3999" t="s">
        <v>8316</v>
      </c>
      <c r="S3999" s="14">
        <f t="shared" si="238"/>
        <v>42069.391446759255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36"/>
        <v>57</v>
      </c>
      <c r="P4000">
        <f t="shared" si="237"/>
        <v>59.58</v>
      </c>
      <c r="Q4000" s="10" t="s">
        <v>8315</v>
      </c>
      <c r="R4000" t="s">
        <v>8316</v>
      </c>
      <c r="S4000" s="14">
        <f t="shared" si="238"/>
        <v>42061.963263888887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36"/>
        <v>17</v>
      </c>
      <c r="P4001">
        <f t="shared" si="237"/>
        <v>82.57</v>
      </c>
      <c r="Q4001" s="10" t="s">
        <v>8315</v>
      </c>
      <c r="R4001" t="s">
        <v>8316</v>
      </c>
      <c r="S4001" s="14">
        <f t="shared" si="238"/>
        <v>41842.828680555554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36"/>
        <v>0</v>
      </c>
      <c r="P4002">
        <f t="shared" si="237"/>
        <v>10</v>
      </c>
      <c r="Q4002" s="10" t="s">
        <v>8315</v>
      </c>
      <c r="R4002" t="s">
        <v>8316</v>
      </c>
      <c r="S4002" s="14">
        <f t="shared" si="238"/>
        <v>42437.64534722222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36"/>
        <v>38</v>
      </c>
      <c r="P4003">
        <f t="shared" si="237"/>
        <v>32.36</v>
      </c>
      <c r="Q4003" s="10" t="s">
        <v>8315</v>
      </c>
      <c r="R4003" t="s">
        <v>8316</v>
      </c>
      <c r="S4003" s="14">
        <f t="shared" si="238"/>
        <v>42775.964212962965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36"/>
        <v>2</v>
      </c>
      <c r="P4004">
        <f t="shared" si="237"/>
        <v>5.75</v>
      </c>
      <c r="Q4004" s="10" t="s">
        <v>8315</v>
      </c>
      <c r="R4004" t="s">
        <v>8316</v>
      </c>
      <c r="S4004" s="14">
        <f t="shared" si="238"/>
        <v>41879.043530092589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36"/>
        <v>10</v>
      </c>
      <c r="P4005">
        <f t="shared" si="237"/>
        <v>100.5</v>
      </c>
      <c r="Q4005" s="10" t="s">
        <v>8315</v>
      </c>
      <c r="R4005" t="s">
        <v>8316</v>
      </c>
      <c r="S4005" s="14">
        <f t="shared" si="238"/>
        <v>42020.587349537032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36"/>
        <v>0</v>
      </c>
      <c r="P4006">
        <f t="shared" si="237"/>
        <v>1</v>
      </c>
      <c r="Q4006" s="10" t="s">
        <v>8315</v>
      </c>
      <c r="R4006" t="s">
        <v>8316</v>
      </c>
      <c r="S4006" s="14">
        <f t="shared" si="238"/>
        <v>41890.16269675926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36"/>
        <v>1</v>
      </c>
      <c r="P4007">
        <f t="shared" si="237"/>
        <v>20</v>
      </c>
      <c r="Q4007" s="10" t="s">
        <v>8315</v>
      </c>
      <c r="R4007" t="s">
        <v>8316</v>
      </c>
      <c r="S4007" s="14">
        <f t="shared" si="238"/>
        <v>41872.807696759257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36"/>
        <v>0</v>
      </c>
      <c r="P4008">
        <f t="shared" si="237"/>
        <v>2</v>
      </c>
      <c r="Q4008" s="10" t="s">
        <v>8315</v>
      </c>
      <c r="R4008" t="s">
        <v>8316</v>
      </c>
      <c r="S4008" s="14">
        <f t="shared" si="238"/>
        <v>42391.772997685184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36"/>
        <v>0</v>
      </c>
      <c r="P4009">
        <f t="shared" si="237"/>
        <v>5</v>
      </c>
      <c r="Q4009" s="10" t="s">
        <v>8315</v>
      </c>
      <c r="R4009" t="s">
        <v>8316</v>
      </c>
      <c r="S4009" s="14">
        <f t="shared" si="238"/>
        <v>41848.772928240738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36"/>
        <v>6</v>
      </c>
      <c r="P4010">
        <f t="shared" si="237"/>
        <v>15</v>
      </c>
      <c r="Q4010" s="10" t="s">
        <v>8315</v>
      </c>
      <c r="R4010" t="s">
        <v>8316</v>
      </c>
      <c r="S4010" s="14">
        <f t="shared" si="238"/>
        <v>42177.964201388888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36"/>
        <v>4</v>
      </c>
      <c r="P4011">
        <f t="shared" si="237"/>
        <v>25</v>
      </c>
      <c r="Q4011" s="10" t="s">
        <v>8315</v>
      </c>
      <c r="R4011" t="s">
        <v>8316</v>
      </c>
      <c r="S4011" s="14">
        <f t="shared" si="238"/>
        <v>41851.700925925928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36"/>
        <v>24</v>
      </c>
      <c r="P4012">
        <f t="shared" si="237"/>
        <v>45.84</v>
      </c>
      <c r="Q4012" s="10" t="s">
        <v>8315</v>
      </c>
      <c r="R4012" t="s">
        <v>8316</v>
      </c>
      <c r="S4012" s="14">
        <f t="shared" si="238"/>
        <v>41921.770439814813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36"/>
        <v>8</v>
      </c>
      <c r="P4013">
        <f t="shared" si="237"/>
        <v>4.75</v>
      </c>
      <c r="Q4013" s="10" t="s">
        <v>8315</v>
      </c>
      <c r="R4013" t="s">
        <v>8316</v>
      </c>
      <c r="S4013" s="14">
        <f t="shared" si="238"/>
        <v>42002.54488425926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36"/>
        <v>0</v>
      </c>
      <c r="P4014">
        <f t="shared" si="237"/>
        <v>0</v>
      </c>
      <c r="Q4014" s="10" t="s">
        <v>8315</v>
      </c>
      <c r="R4014" t="s">
        <v>8316</v>
      </c>
      <c r="S4014" s="14">
        <f t="shared" si="238"/>
        <v>42096.544548611113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36"/>
        <v>1</v>
      </c>
      <c r="P4015">
        <f t="shared" si="237"/>
        <v>13</v>
      </c>
      <c r="Q4015" s="10" t="s">
        <v>8315</v>
      </c>
      <c r="R4015" t="s">
        <v>8316</v>
      </c>
      <c r="S4015" s="14">
        <f t="shared" si="238"/>
        <v>42021.301192129627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36"/>
        <v>0</v>
      </c>
      <c r="P4016">
        <f t="shared" si="237"/>
        <v>0</v>
      </c>
      <c r="Q4016" s="10" t="s">
        <v>8315</v>
      </c>
      <c r="R4016" t="s">
        <v>8316</v>
      </c>
      <c r="S4016" s="14">
        <f t="shared" si="238"/>
        <v>42419.246168981481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36"/>
        <v>0</v>
      </c>
      <c r="P4017">
        <f t="shared" si="237"/>
        <v>1</v>
      </c>
      <c r="Q4017" s="10" t="s">
        <v>8315</v>
      </c>
      <c r="R4017" t="s">
        <v>8316</v>
      </c>
      <c r="S4017" s="14">
        <f t="shared" si="238"/>
        <v>42174.780821759254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36"/>
        <v>14</v>
      </c>
      <c r="P4018">
        <f t="shared" si="237"/>
        <v>10</v>
      </c>
      <c r="Q4018" s="10" t="s">
        <v>8315</v>
      </c>
      <c r="R4018" t="s">
        <v>8316</v>
      </c>
      <c r="S4018" s="14">
        <f t="shared" si="238"/>
        <v>41869.872685185182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36"/>
        <v>1</v>
      </c>
      <c r="P4019">
        <f t="shared" si="237"/>
        <v>52.5</v>
      </c>
      <c r="Q4019" s="10" t="s">
        <v>8315</v>
      </c>
      <c r="R4019" t="s">
        <v>8316</v>
      </c>
      <c r="S4019" s="14">
        <f t="shared" si="238"/>
        <v>41856.672152777777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36"/>
        <v>9</v>
      </c>
      <c r="P4020">
        <f t="shared" si="237"/>
        <v>32.5</v>
      </c>
      <c r="Q4020" s="10" t="s">
        <v>8315</v>
      </c>
      <c r="R4020" t="s">
        <v>8316</v>
      </c>
      <c r="S4020" s="14">
        <f t="shared" si="238"/>
        <v>42620.91097222222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36"/>
        <v>1</v>
      </c>
      <c r="P4021">
        <f t="shared" si="237"/>
        <v>7.25</v>
      </c>
      <c r="Q4021" s="10" t="s">
        <v>8315</v>
      </c>
      <c r="R4021" t="s">
        <v>8316</v>
      </c>
      <c r="S4021" s="14">
        <f t="shared" si="238"/>
        <v>42417.675879629634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36"/>
        <v>17</v>
      </c>
      <c r="P4022">
        <f t="shared" si="237"/>
        <v>33.33</v>
      </c>
      <c r="Q4022" s="10" t="s">
        <v>8315</v>
      </c>
      <c r="R4022" t="s">
        <v>8316</v>
      </c>
      <c r="S4022" s="14">
        <f t="shared" si="238"/>
        <v>42057.190960648149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36"/>
        <v>1</v>
      </c>
      <c r="P4023">
        <f t="shared" si="237"/>
        <v>62.5</v>
      </c>
      <c r="Q4023" s="10" t="s">
        <v>8315</v>
      </c>
      <c r="R4023" t="s">
        <v>8316</v>
      </c>
      <c r="S4023" s="14">
        <f t="shared" si="238"/>
        <v>41878.911550925928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36"/>
        <v>70</v>
      </c>
      <c r="P4024">
        <f t="shared" si="237"/>
        <v>63.56</v>
      </c>
      <c r="Q4024" s="10" t="s">
        <v>8315</v>
      </c>
      <c r="R4024" t="s">
        <v>8316</v>
      </c>
      <c r="S4024" s="14">
        <f t="shared" si="238"/>
        <v>41990.584108796291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36"/>
        <v>0</v>
      </c>
      <c r="P4025">
        <f t="shared" si="237"/>
        <v>0</v>
      </c>
      <c r="Q4025" s="10" t="s">
        <v>8315</v>
      </c>
      <c r="R4025" t="s">
        <v>8316</v>
      </c>
      <c r="S4025" s="14">
        <f t="shared" si="238"/>
        <v>42408.999571759254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36"/>
        <v>1</v>
      </c>
      <c r="P4026">
        <f t="shared" si="237"/>
        <v>10</v>
      </c>
      <c r="Q4026" s="10" t="s">
        <v>8315</v>
      </c>
      <c r="R4026" t="s">
        <v>8316</v>
      </c>
      <c r="S4026" s="14">
        <f t="shared" si="238"/>
        <v>42217.670104166667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36"/>
        <v>5</v>
      </c>
      <c r="P4027">
        <f t="shared" si="237"/>
        <v>62.5</v>
      </c>
      <c r="Q4027" s="10" t="s">
        <v>8315</v>
      </c>
      <c r="R4027" t="s">
        <v>8316</v>
      </c>
      <c r="S4027" s="14">
        <f t="shared" si="238"/>
        <v>42151.237685185188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36"/>
        <v>0</v>
      </c>
      <c r="P4028">
        <f t="shared" si="237"/>
        <v>0</v>
      </c>
      <c r="Q4028" s="10" t="s">
        <v>8315</v>
      </c>
      <c r="R4028" t="s">
        <v>8316</v>
      </c>
      <c r="S4028" s="14">
        <f t="shared" si="238"/>
        <v>42282.655543981484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36"/>
        <v>7</v>
      </c>
      <c r="P4029">
        <f t="shared" si="237"/>
        <v>30.71</v>
      </c>
      <c r="Q4029" s="10" t="s">
        <v>8315</v>
      </c>
      <c r="R4029" t="s">
        <v>8316</v>
      </c>
      <c r="S4029" s="14">
        <f t="shared" si="238"/>
        <v>42768.97084490741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36"/>
        <v>28</v>
      </c>
      <c r="P4030">
        <f t="shared" si="237"/>
        <v>51</v>
      </c>
      <c r="Q4030" s="10" t="s">
        <v>8315</v>
      </c>
      <c r="R4030" t="s">
        <v>8316</v>
      </c>
      <c r="S4030" s="14">
        <f t="shared" si="238"/>
        <v>41765.938657407409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36"/>
        <v>0</v>
      </c>
      <c r="P4031">
        <f t="shared" si="237"/>
        <v>0</v>
      </c>
      <c r="Q4031" s="10" t="s">
        <v>8315</v>
      </c>
      <c r="R4031" t="s">
        <v>8316</v>
      </c>
      <c r="S4031" s="14">
        <f t="shared" si="238"/>
        <v>42322.025115740747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36"/>
        <v>16</v>
      </c>
      <c r="P4032">
        <f t="shared" si="237"/>
        <v>66.67</v>
      </c>
      <c r="Q4032" s="10" t="s">
        <v>8315</v>
      </c>
      <c r="R4032" t="s">
        <v>8316</v>
      </c>
      <c r="S4032" s="14">
        <f t="shared" si="238"/>
        <v>42374.655081018514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36"/>
        <v>0</v>
      </c>
      <c r="P4033">
        <f t="shared" si="237"/>
        <v>0</v>
      </c>
      <c r="Q4033" s="10" t="s">
        <v>8315</v>
      </c>
      <c r="R4033" t="s">
        <v>8316</v>
      </c>
      <c r="S4033" s="14">
        <f t="shared" si="238"/>
        <v>41941.585231481484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39">ROUND(E4034/D4034*100,0)</f>
        <v>7</v>
      </c>
      <c r="P4034">
        <f t="shared" si="237"/>
        <v>59</v>
      </c>
      <c r="Q4034" s="10" t="s">
        <v>8315</v>
      </c>
      <c r="R4034" t="s">
        <v>8316</v>
      </c>
      <c r="S4034" s="14">
        <f t="shared" si="238"/>
        <v>42293.809212962966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39"/>
        <v>26</v>
      </c>
      <c r="P4035">
        <f t="shared" ref="P4035:P4098" si="240">IFERROR(ROUND(E4035/L4035,2),0)</f>
        <v>65.34</v>
      </c>
      <c r="Q4035" s="10" t="s">
        <v>8315</v>
      </c>
      <c r="R4035" t="s">
        <v>8316</v>
      </c>
      <c r="S4035" s="14">
        <f t="shared" ref="S4035:S4098" si="241">(((J4035/60)/60)/24)+DATE(1970,1,1)</f>
        <v>42614.268796296295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39"/>
        <v>1</v>
      </c>
      <c r="P4036">
        <f t="shared" si="240"/>
        <v>100</v>
      </c>
      <c r="Q4036" s="10" t="s">
        <v>8315</v>
      </c>
      <c r="R4036" t="s">
        <v>8316</v>
      </c>
      <c r="S4036" s="14">
        <f t="shared" si="241"/>
        <v>42067.947337962964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39"/>
        <v>37</v>
      </c>
      <c r="P4037">
        <f t="shared" si="240"/>
        <v>147.4</v>
      </c>
      <c r="Q4037" s="10" t="s">
        <v>8315</v>
      </c>
      <c r="R4037" t="s">
        <v>8316</v>
      </c>
      <c r="S4037" s="14">
        <f t="shared" si="241"/>
        <v>41903.882951388885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39"/>
        <v>47</v>
      </c>
      <c r="P4038">
        <f t="shared" si="240"/>
        <v>166.06</v>
      </c>
      <c r="Q4038" s="10" t="s">
        <v>8315</v>
      </c>
      <c r="R4038" t="s">
        <v>8316</v>
      </c>
      <c r="S4038" s="14">
        <f t="shared" si="241"/>
        <v>41804.937083333331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39"/>
        <v>11</v>
      </c>
      <c r="P4039">
        <f t="shared" si="240"/>
        <v>40</v>
      </c>
      <c r="Q4039" s="10" t="s">
        <v>8315</v>
      </c>
      <c r="R4039" t="s">
        <v>8316</v>
      </c>
      <c r="S4039" s="14">
        <f t="shared" si="241"/>
        <v>42497.070775462969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39"/>
        <v>12</v>
      </c>
      <c r="P4040">
        <f t="shared" si="240"/>
        <v>75.25</v>
      </c>
      <c r="Q4040" s="10" t="s">
        <v>8315</v>
      </c>
      <c r="R4040" t="s">
        <v>8316</v>
      </c>
      <c r="S4040" s="14">
        <f t="shared" si="241"/>
        <v>41869.798726851855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39"/>
        <v>60</v>
      </c>
      <c r="P4041">
        <f t="shared" si="240"/>
        <v>60</v>
      </c>
      <c r="Q4041" s="10" t="s">
        <v>8315</v>
      </c>
      <c r="R4041" t="s">
        <v>8316</v>
      </c>
      <c r="S4041" s="14">
        <f t="shared" si="241"/>
        <v>42305.670914351853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39"/>
        <v>31</v>
      </c>
      <c r="P4042">
        <f t="shared" si="240"/>
        <v>1250</v>
      </c>
      <c r="Q4042" s="10" t="s">
        <v>8315</v>
      </c>
      <c r="R4042" t="s">
        <v>8316</v>
      </c>
      <c r="S4042" s="14">
        <f t="shared" si="241"/>
        <v>42144.231527777782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39"/>
        <v>0</v>
      </c>
      <c r="P4043">
        <f t="shared" si="240"/>
        <v>10.5</v>
      </c>
      <c r="Q4043" s="10" t="s">
        <v>8315</v>
      </c>
      <c r="R4043" t="s">
        <v>8316</v>
      </c>
      <c r="S4043" s="14">
        <f t="shared" si="241"/>
        <v>42559.474004629628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39"/>
        <v>0</v>
      </c>
      <c r="P4044">
        <f t="shared" si="240"/>
        <v>7</v>
      </c>
      <c r="Q4044" s="10" t="s">
        <v>8315</v>
      </c>
      <c r="R4044" t="s">
        <v>8316</v>
      </c>
      <c r="S4044" s="14">
        <f t="shared" si="241"/>
        <v>41995.084074074075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39"/>
        <v>0</v>
      </c>
      <c r="P4045">
        <f t="shared" si="240"/>
        <v>0</v>
      </c>
      <c r="Q4045" s="10" t="s">
        <v>8315</v>
      </c>
      <c r="R4045" t="s">
        <v>8316</v>
      </c>
      <c r="S4045" s="14">
        <f t="shared" si="241"/>
        <v>41948.957465277781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39"/>
        <v>38</v>
      </c>
      <c r="P4046">
        <f t="shared" si="240"/>
        <v>56.25</v>
      </c>
      <c r="Q4046" s="10" t="s">
        <v>8315</v>
      </c>
      <c r="R4046" t="s">
        <v>8316</v>
      </c>
      <c r="S4046" s="14">
        <f t="shared" si="241"/>
        <v>42074.219699074078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39"/>
        <v>0</v>
      </c>
      <c r="P4047">
        <f t="shared" si="240"/>
        <v>1</v>
      </c>
      <c r="Q4047" s="10" t="s">
        <v>8315</v>
      </c>
      <c r="R4047" t="s">
        <v>8316</v>
      </c>
      <c r="S4047" s="14">
        <f t="shared" si="241"/>
        <v>41842.201261574075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39"/>
        <v>8</v>
      </c>
      <c r="P4048">
        <f t="shared" si="240"/>
        <v>38.33</v>
      </c>
      <c r="Q4048" s="10" t="s">
        <v>8315</v>
      </c>
      <c r="R4048" t="s">
        <v>8316</v>
      </c>
      <c r="S4048" s="14">
        <f t="shared" si="241"/>
        <v>41904.650578703702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39"/>
        <v>2</v>
      </c>
      <c r="P4049">
        <f t="shared" si="240"/>
        <v>27.5</v>
      </c>
      <c r="Q4049" s="10" t="s">
        <v>8315</v>
      </c>
      <c r="R4049" t="s">
        <v>8316</v>
      </c>
      <c r="S4049" s="14">
        <f t="shared" si="241"/>
        <v>41991.022488425922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39"/>
        <v>18</v>
      </c>
      <c r="P4050">
        <f t="shared" si="240"/>
        <v>32.979999999999997</v>
      </c>
      <c r="Q4050" s="10" t="s">
        <v>8315</v>
      </c>
      <c r="R4050" t="s">
        <v>8316</v>
      </c>
      <c r="S4050" s="14">
        <f t="shared" si="241"/>
        <v>42436.509108796294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39"/>
        <v>0</v>
      </c>
      <c r="P4051">
        <f t="shared" si="240"/>
        <v>16</v>
      </c>
      <c r="Q4051" s="10" t="s">
        <v>8315</v>
      </c>
      <c r="R4051" t="s">
        <v>8316</v>
      </c>
      <c r="S4051" s="14">
        <f t="shared" si="241"/>
        <v>42169.958506944444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39"/>
        <v>0</v>
      </c>
      <c r="P4052">
        <f t="shared" si="240"/>
        <v>1</v>
      </c>
      <c r="Q4052" s="10" t="s">
        <v>8315</v>
      </c>
      <c r="R4052" t="s">
        <v>8316</v>
      </c>
      <c r="S4052" s="14">
        <f t="shared" si="241"/>
        <v>41905.636469907404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39"/>
        <v>0</v>
      </c>
      <c r="P4053">
        <f t="shared" si="240"/>
        <v>0</v>
      </c>
      <c r="Q4053" s="10" t="s">
        <v>8315</v>
      </c>
      <c r="R4053" t="s">
        <v>8316</v>
      </c>
      <c r="S4053" s="14">
        <f t="shared" si="241"/>
        <v>41761.810150462967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39"/>
        <v>38</v>
      </c>
      <c r="P4054">
        <f t="shared" si="240"/>
        <v>86.62</v>
      </c>
      <c r="Q4054" s="10" t="s">
        <v>8315</v>
      </c>
      <c r="R4054" t="s">
        <v>8316</v>
      </c>
      <c r="S4054" s="14">
        <f t="shared" si="241"/>
        <v>41865.878657407404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39"/>
        <v>22</v>
      </c>
      <c r="P4055">
        <f t="shared" si="240"/>
        <v>55</v>
      </c>
      <c r="Q4055" s="10" t="s">
        <v>8315</v>
      </c>
      <c r="R4055" t="s">
        <v>8316</v>
      </c>
      <c r="S4055" s="14">
        <f t="shared" si="241"/>
        <v>41928.690138888887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39"/>
        <v>0</v>
      </c>
      <c r="P4056">
        <f t="shared" si="240"/>
        <v>0</v>
      </c>
      <c r="Q4056" s="10" t="s">
        <v>8315</v>
      </c>
      <c r="R4056" t="s">
        <v>8316</v>
      </c>
      <c r="S4056" s="14">
        <f t="shared" si="241"/>
        <v>42613.841261574074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39"/>
        <v>18</v>
      </c>
      <c r="P4057">
        <f t="shared" si="240"/>
        <v>41.95</v>
      </c>
      <c r="Q4057" s="10" t="s">
        <v>8315</v>
      </c>
      <c r="R4057" t="s">
        <v>8316</v>
      </c>
      <c r="S4057" s="14">
        <f t="shared" si="241"/>
        <v>41779.648506944446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39"/>
        <v>53</v>
      </c>
      <c r="P4058">
        <f t="shared" si="240"/>
        <v>88.33</v>
      </c>
      <c r="Q4058" s="10" t="s">
        <v>8315</v>
      </c>
      <c r="R4058" t="s">
        <v>8316</v>
      </c>
      <c r="S4058" s="14">
        <f t="shared" si="241"/>
        <v>42534.933321759265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39"/>
        <v>22</v>
      </c>
      <c r="P4059">
        <f t="shared" si="240"/>
        <v>129.16999999999999</v>
      </c>
      <c r="Q4059" s="10" t="s">
        <v>8315</v>
      </c>
      <c r="R4059" t="s">
        <v>8316</v>
      </c>
      <c r="S4059" s="14">
        <f t="shared" si="241"/>
        <v>42310.968518518523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39"/>
        <v>3</v>
      </c>
      <c r="P4060">
        <f t="shared" si="240"/>
        <v>23.75</v>
      </c>
      <c r="Q4060" s="10" t="s">
        <v>8315</v>
      </c>
      <c r="R4060" t="s">
        <v>8316</v>
      </c>
      <c r="S4060" s="14">
        <f t="shared" si="241"/>
        <v>42446.060694444444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39"/>
        <v>3</v>
      </c>
      <c r="P4061">
        <f t="shared" si="240"/>
        <v>35.71</v>
      </c>
      <c r="Q4061" s="10" t="s">
        <v>8315</v>
      </c>
      <c r="R4061" t="s">
        <v>8316</v>
      </c>
      <c r="S4061" s="14">
        <f t="shared" si="241"/>
        <v>41866.640648148146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39"/>
        <v>3</v>
      </c>
      <c r="P4062">
        <f t="shared" si="240"/>
        <v>57</v>
      </c>
      <c r="Q4062" s="10" t="s">
        <v>8315</v>
      </c>
      <c r="R4062" t="s">
        <v>8316</v>
      </c>
      <c r="S4062" s="14">
        <f t="shared" si="241"/>
        <v>41779.695092592592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39"/>
        <v>0</v>
      </c>
      <c r="P4063">
        <f t="shared" si="240"/>
        <v>0</v>
      </c>
      <c r="Q4063" s="10" t="s">
        <v>8315</v>
      </c>
      <c r="R4063" t="s">
        <v>8316</v>
      </c>
      <c r="S4063" s="14">
        <f t="shared" si="241"/>
        <v>42421.141469907408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39"/>
        <v>2</v>
      </c>
      <c r="P4064">
        <f t="shared" si="240"/>
        <v>163.33000000000001</v>
      </c>
      <c r="Q4064" s="10" t="s">
        <v>8315</v>
      </c>
      <c r="R4064" t="s">
        <v>8316</v>
      </c>
      <c r="S4064" s="14">
        <f t="shared" si="241"/>
        <v>42523.739212962959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39"/>
        <v>1</v>
      </c>
      <c r="P4065">
        <f t="shared" si="240"/>
        <v>15</v>
      </c>
      <c r="Q4065" s="10" t="s">
        <v>8315</v>
      </c>
      <c r="R4065" t="s">
        <v>8316</v>
      </c>
      <c r="S4065" s="14">
        <f t="shared" si="241"/>
        <v>41787.681527777779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39"/>
        <v>19</v>
      </c>
      <c r="P4066">
        <f t="shared" si="240"/>
        <v>64.17</v>
      </c>
      <c r="Q4066" s="10" t="s">
        <v>8315</v>
      </c>
      <c r="R4066" t="s">
        <v>8316</v>
      </c>
      <c r="S4066" s="14">
        <f t="shared" si="241"/>
        <v>42093.588263888887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39"/>
        <v>1</v>
      </c>
      <c r="P4067">
        <f t="shared" si="240"/>
        <v>6.75</v>
      </c>
      <c r="Q4067" s="10" t="s">
        <v>8315</v>
      </c>
      <c r="R4067" t="s">
        <v>8316</v>
      </c>
      <c r="S4067" s="14">
        <f t="shared" si="241"/>
        <v>41833.951516203706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39"/>
        <v>0</v>
      </c>
      <c r="P4068">
        <f t="shared" si="240"/>
        <v>25</v>
      </c>
      <c r="Q4068" s="10" t="s">
        <v>8315</v>
      </c>
      <c r="R4068" t="s">
        <v>8316</v>
      </c>
      <c r="S4068" s="14">
        <f t="shared" si="241"/>
        <v>42479.039212962962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39"/>
        <v>61</v>
      </c>
      <c r="P4069">
        <f t="shared" si="240"/>
        <v>179.12</v>
      </c>
      <c r="Q4069" s="10" t="s">
        <v>8315</v>
      </c>
      <c r="R4069" t="s">
        <v>8316</v>
      </c>
      <c r="S4069" s="14">
        <f t="shared" si="241"/>
        <v>42235.117476851854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39"/>
        <v>1</v>
      </c>
      <c r="P4070">
        <f t="shared" si="240"/>
        <v>34.950000000000003</v>
      </c>
      <c r="Q4070" s="10" t="s">
        <v>8315</v>
      </c>
      <c r="R4070" t="s">
        <v>8316</v>
      </c>
      <c r="S4070" s="14">
        <f t="shared" si="241"/>
        <v>42718.963599537034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39"/>
        <v>34</v>
      </c>
      <c r="P4071">
        <f t="shared" si="240"/>
        <v>33.08</v>
      </c>
      <c r="Q4071" s="10" t="s">
        <v>8315</v>
      </c>
      <c r="R4071" t="s">
        <v>8316</v>
      </c>
      <c r="S4071" s="14">
        <f t="shared" si="241"/>
        <v>42022.661527777775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39"/>
        <v>17</v>
      </c>
      <c r="P4072">
        <f t="shared" si="240"/>
        <v>27.5</v>
      </c>
      <c r="Q4072" s="10" t="s">
        <v>8315</v>
      </c>
      <c r="R4072" t="s">
        <v>8316</v>
      </c>
      <c r="S4072" s="14">
        <f t="shared" si="241"/>
        <v>42031.666898148149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39"/>
        <v>0</v>
      </c>
      <c r="P4073">
        <f t="shared" si="240"/>
        <v>0</v>
      </c>
      <c r="Q4073" s="10" t="s">
        <v>8315</v>
      </c>
      <c r="R4073" t="s">
        <v>8316</v>
      </c>
      <c r="S4073" s="14">
        <f t="shared" si="241"/>
        <v>42700.804756944446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39"/>
        <v>0</v>
      </c>
      <c r="P4074">
        <f t="shared" si="240"/>
        <v>2</v>
      </c>
      <c r="Q4074" s="10" t="s">
        <v>8315</v>
      </c>
      <c r="R4074" t="s">
        <v>8316</v>
      </c>
      <c r="S4074" s="14">
        <f t="shared" si="241"/>
        <v>41812.77443287037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39"/>
        <v>1</v>
      </c>
      <c r="P4075">
        <f t="shared" si="240"/>
        <v>18.5</v>
      </c>
      <c r="Q4075" s="10" t="s">
        <v>8315</v>
      </c>
      <c r="R4075" t="s">
        <v>8316</v>
      </c>
      <c r="S4075" s="14">
        <f t="shared" si="241"/>
        <v>42078.34520833334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39"/>
        <v>27</v>
      </c>
      <c r="P4076">
        <f t="shared" si="240"/>
        <v>35</v>
      </c>
      <c r="Q4076" s="10" t="s">
        <v>8315</v>
      </c>
      <c r="R4076" t="s">
        <v>8316</v>
      </c>
      <c r="S4076" s="14">
        <f t="shared" si="241"/>
        <v>42283.552951388891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39"/>
        <v>29</v>
      </c>
      <c r="P4077">
        <f t="shared" si="240"/>
        <v>44.31</v>
      </c>
      <c r="Q4077" s="10" t="s">
        <v>8315</v>
      </c>
      <c r="R4077" t="s">
        <v>8316</v>
      </c>
      <c r="S4077" s="14">
        <f t="shared" si="241"/>
        <v>41779.045937499999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39"/>
        <v>0</v>
      </c>
      <c r="P4078">
        <f t="shared" si="240"/>
        <v>0</v>
      </c>
      <c r="Q4078" s="10" t="s">
        <v>8315</v>
      </c>
      <c r="R4078" t="s">
        <v>8316</v>
      </c>
      <c r="S4078" s="14">
        <f t="shared" si="241"/>
        <v>41905.795706018522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39"/>
        <v>9</v>
      </c>
      <c r="P4079">
        <f t="shared" si="240"/>
        <v>222.5</v>
      </c>
      <c r="Q4079" s="10" t="s">
        <v>8315</v>
      </c>
      <c r="R4079" t="s">
        <v>8316</v>
      </c>
      <c r="S4079" s="14">
        <f t="shared" si="241"/>
        <v>42695.7105787037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39"/>
        <v>0</v>
      </c>
      <c r="P4080">
        <f t="shared" si="240"/>
        <v>0</v>
      </c>
      <c r="Q4080" s="10" t="s">
        <v>8315</v>
      </c>
      <c r="R4080" t="s">
        <v>8316</v>
      </c>
      <c r="S4080" s="14">
        <f t="shared" si="241"/>
        <v>42732.787523148145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39"/>
        <v>0</v>
      </c>
      <c r="P4081">
        <f t="shared" si="240"/>
        <v>5</v>
      </c>
      <c r="Q4081" s="10" t="s">
        <v>8315</v>
      </c>
      <c r="R4081" t="s">
        <v>8316</v>
      </c>
      <c r="S4081" s="14">
        <f t="shared" si="241"/>
        <v>42510.938900462963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39"/>
        <v>0</v>
      </c>
      <c r="P4082">
        <f t="shared" si="240"/>
        <v>0</v>
      </c>
      <c r="Q4082" s="10" t="s">
        <v>8315</v>
      </c>
      <c r="R4082" t="s">
        <v>8316</v>
      </c>
      <c r="S4082" s="14">
        <f t="shared" si="241"/>
        <v>42511.698101851856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39"/>
        <v>16</v>
      </c>
      <c r="P4083">
        <f t="shared" si="240"/>
        <v>29.17</v>
      </c>
      <c r="Q4083" s="10" t="s">
        <v>8315</v>
      </c>
      <c r="R4083" t="s">
        <v>8316</v>
      </c>
      <c r="S4083" s="14">
        <f t="shared" si="241"/>
        <v>42041.581307870365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39"/>
        <v>2</v>
      </c>
      <c r="P4084">
        <f t="shared" si="240"/>
        <v>1.5</v>
      </c>
      <c r="Q4084" s="10" t="s">
        <v>8315</v>
      </c>
      <c r="R4084" t="s">
        <v>8316</v>
      </c>
      <c r="S4084" s="14">
        <f t="shared" si="241"/>
        <v>42307.189270833333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39"/>
        <v>22</v>
      </c>
      <c r="P4085">
        <f t="shared" si="240"/>
        <v>126.5</v>
      </c>
      <c r="Q4085" s="10" t="s">
        <v>8315</v>
      </c>
      <c r="R4085" t="s">
        <v>8316</v>
      </c>
      <c r="S4085" s="14">
        <f t="shared" si="241"/>
        <v>42353.761759259258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39"/>
        <v>0</v>
      </c>
      <c r="P4086">
        <f t="shared" si="240"/>
        <v>10</v>
      </c>
      <c r="Q4086" s="10" t="s">
        <v>8315</v>
      </c>
      <c r="R4086" t="s">
        <v>8316</v>
      </c>
      <c r="S4086" s="14">
        <f t="shared" si="241"/>
        <v>42622.436412037037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39"/>
        <v>0</v>
      </c>
      <c r="P4087">
        <f t="shared" si="240"/>
        <v>10</v>
      </c>
      <c r="Q4087" s="10" t="s">
        <v>8315</v>
      </c>
      <c r="R4087" t="s">
        <v>8316</v>
      </c>
      <c r="S4087" s="14">
        <f t="shared" si="241"/>
        <v>42058.603877314818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39"/>
        <v>5</v>
      </c>
      <c r="P4088">
        <f t="shared" si="240"/>
        <v>9.4</v>
      </c>
      <c r="Q4088" s="10" t="s">
        <v>8315</v>
      </c>
      <c r="R4088" t="s">
        <v>8316</v>
      </c>
      <c r="S4088" s="14">
        <f t="shared" si="241"/>
        <v>42304.940960648149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39"/>
        <v>0</v>
      </c>
      <c r="P4089">
        <f t="shared" si="240"/>
        <v>0</v>
      </c>
      <c r="Q4089" s="10" t="s">
        <v>8315</v>
      </c>
      <c r="R4089" t="s">
        <v>8316</v>
      </c>
      <c r="S4089" s="14">
        <f t="shared" si="241"/>
        <v>42538.742893518516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39"/>
        <v>11</v>
      </c>
      <c r="P4090">
        <f t="shared" si="240"/>
        <v>72</v>
      </c>
      <c r="Q4090" s="10" t="s">
        <v>8315</v>
      </c>
      <c r="R4090" t="s">
        <v>8316</v>
      </c>
      <c r="S4090" s="14">
        <f t="shared" si="241"/>
        <v>41990.612546296295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39"/>
        <v>5</v>
      </c>
      <c r="P4091">
        <f t="shared" si="240"/>
        <v>30</v>
      </c>
      <c r="Q4091" s="10" t="s">
        <v>8315</v>
      </c>
      <c r="R4091" t="s">
        <v>8316</v>
      </c>
      <c r="S4091" s="14">
        <f t="shared" si="241"/>
        <v>42122.732499999998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39"/>
        <v>3</v>
      </c>
      <c r="P4092">
        <f t="shared" si="240"/>
        <v>10.67</v>
      </c>
      <c r="Q4092" s="10" t="s">
        <v>8315</v>
      </c>
      <c r="R4092" t="s">
        <v>8316</v>
      </c>
      <c r="S4092" s="14">
        <f t="shared" si="241"/>
        <v>42209.67288194444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39"/>
        <v>13</v>
      </c>
      <c r="P4093">
        <f t="shared" si="240"/>
        <v>25.5</v>
      </c>
      <c r="Q4093" s="10" t="s">
        <v>8315</v>
      </c>
      <c r="R4093" t="s">
        <v>8316</v>
      </c>
      <c r="S4093" s="14">
        <f t="shared" si="241"/>
        <v>41990.506377314814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39"/>
        <v>0</v>
      </c>
      <c r="P4094">
        <f t="shared" si="240"/>
        <v>20</v>
      </c>
      <c r="Q4094" s="10" t="s">
        <v>8315</v>
      </c>
      <c r="R4094" t="s">
        <v>8316</v>
      </c>
      <c r="S4094" s="14">
        <f t="shared" si="241"/>
        <v>42039.194988425923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39"/>
        <v>2</v>
      </c>
      <c r="P4095">
        <f t="shared" si="240"/>
        <v>15</v>
      </c>
      <c r="Q4095" s="10" t="s">
        <v>8315</v>
      </c>
      <c r="R4095" t="s">
        <v>8316</v>
      </c>
      <c r="S4095" s="14">
        <f t="shared" si="241"/>
        <v>42178.815891203703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39"/>
        <v>37</v>
      </c>
      <c r="P4096">
        <f t="shared" si="240"/>
        <v>91.25</v>
      </c>
      <c r="Q4096" s="10" t="s">
        <v>8315</v>
      </c>
      <c r="R4096" t="s">
        <v>8316</v>
      </c>
      <c r="S4096" s="14">
        <f t="shared" si="241"/>
        <v>41890.086805555555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39"/>
        <v>3</v>
      </c>
      <c r="P4097">
        <f t="shared" si="240"/>
        <v>800</v>
      </c>
      <c r="Q4097" s="10" t="s">
        <v>8315</v>
      </c>
      <c r="R4097" t="s">
        <v>8316</v>
      </c>
      <c r="S4097" s="14">
        <f t="shared" si="241"/>
        <v>42693.031828703708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42">ROUND(E4098/D4098*100,0)</f>
        <v>11</v>
      </c>
      <c r="P4098">
        <f t="shared" si="240"/>
        <v>80</v>
      </c>
      <c r="Q4098" s="10" t="s">
        <v>8315</v>
      </c>
      <c r="R4098" t="s">
        <v>8316</v>
      </c>
      <c r="S4098" s="14">
        <f t="shared" si="241"/>
        <v>42750.530312499999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42"/>
        <v>0</v>
      </c>
      <c r="P4099">
        <f t="shared" ref="P4099:P4116" si="243">IFERROR(ROUND(E4099/L4099,2),0)</f>
        <v>0</v>
      </c>
      <c r="Q4099" s="10" t="s">
        <v>8315</v>
      </c>
      <c r="R4099" t="s">
        <v>8316</v>
      </c>
      <c r="S4099" s="14">
        <f t="shared" ref="S4099:S4116" si="244">(((J4099/60)/60)/24)+DATE(1970,1,1)</f>
        <v>42344.824502314819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42"/>
        <v>0</v>
      </c>
      <c r="P4100">
        <f t="shared" si="243"/>
        <v>0</v>
      </c>
      <c r="Q4100" s="10" t="s">
        <v>8315</v>
      </c>
      <c r="R4100" t="s">
        <v>8316</v>
      </c>
      <c r="S4100" s="14">
        <f t="shared" si="244"/>
        <v>42495.722187499996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42"/>
        <v>1</v>
      </c>
      <c r="P4101">
        <f t="shared" si="243"/>
        <v>50</v>
      </c>
      <c r="Q4101" s="10" t="s">
        <v>8315</v>
      </c>
      <c r="R4101" t="s">
        <v>8316</v>
      </c>
      <c r="S4101" s="14">
        <f t="shared" si="244"/>
        <v>42570.850381944445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42"/>
        <v>0</v>
      </c>
      <c r="P4102">
        <f t="shared" si="243"/>
        <v>0</v>
      </c>
      <c r="Q4102" s="10" t="s">
        <v>8315</v>
      </c>
      <c r="R4102" t="s">
        <v>8316</v>
      </c>
      <c r="S4102" s="14">
        <f t="shared" si="244"/>
        <v>41927.124884259261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42"/>
        <v>0</v>
      </c>
      <c r="P4103">
        <f t="shared" si="243"/>
        <v>0</v>
      </c>
      <c r="Q4103" s="10" t="s">
        <v>8315</v>
      </c>
      <c r="R4103" t="s">
        <v>8316</v>
      </c>
      <c r="S4103" s="14">
        <f t="shared" si="244"/>
        <v>42730.903726851851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42"/>
        <v>27</v>
      </c>
      <c r="P4104">
        <f t="shared" si="243"/>
        <v>22.83</v>
      </c>
      <c r="Q4104" s="10" t="s">
        <v>8315</v>
      </c>
      <c r="R4104" t="s">
        <v>8316</v>
      </c>
      <c r="S4104" s="14">
        <f t="shared" si="244"/>
        <v>42475.848067129627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42"/>
        <v>10</v>
      </c>
      <c r="P4105">
        <f t="shared" si="243"/>
        <v>16.670000000000002</v>
      </c>
      <c r="Q4105" s="10" t="s">
        <v>8315</v>
      </c>
      <c r="R4105" t="s">
        <v>8316</v>
      </c>
      <c r="S4105" s="14">
        <f t="shared" si="244"/>
        <v>42188.83293981482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42"/>
        <v>21</v>
      </c>
      <c r="P4106">
        <f t="shared" si="243"/>
        <v>45.79</v>
      </c>
      <c r="Q4106" s="10" t="s">
        <v>8315</v>
      </c>
      <c r="R4106" t="s">
        <v>8316</v>
      </c>
      <c r="S4106" s="14">
        <f t="shared" si="244"/>
        <v>42640.278171296297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42"/>
        <v>7</v>
      </c>
      <c r="P4107">
        <f t="shared" si="243"/>
        <v>383.33</v>
      </c>
      <c r="Q4107" s="10" t="s">
        <v>8315</v>
      </c>
      <c r="R4107" t="s">
        <v>8316</v>
      </c>
      <c r="S4107" s="14">
        <f t="shared" si="244"/>
        <v>42697.010520833333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42"/>
        <v>71</v>
      </c>
      <c r="P4108">
        <f t="shared" si="243"/>
        <v>106.97</v>
      </c>
      <c r="Q4108" s="10" t="s">
        <v>8315</v>
      </c>
      <c r="R4108" t="s">
        <v>8316</v>
      </c>
      <c r="S4108" s="14">
        <f t="shared" si="244"/>
        <v>42053.049375000002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42"/>
        <v>2</v>
      </c>
      <c r="P4109">
        <f t="shared" si="243"/>
        <v>10.25</v>
      </c>
      <c r="Q4109" s="10" t="s">
        <v>8315</v>
      </c>
      <c r="R4109" t="s">
        <v>8316</v>
      </c>
      <c r="S4109" s="14">
        <f t="shared" si="244"/>
        <v>41883.916678240741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42"/>
        <v>2</v>
      </c>
      <c r="P4110">
        <f t="shared" si="243"/>
        <v>59</v>
      </c>
      <c r="Q4110" s="10" t="s">
        <v>8315</v>
      </c>
      <c r="R4110" t="s">
        <v>8316</v>
      </c>
      <c r="S4110" s="14">
        <f t="shared" si="244"/>
        <v>42767.031678240746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42"/>
        <v>0</v>
      </c>
      <c r="P4111">
        <f t="shared" si="243"/>
        <v>0</v>
      </c>
      <c r="Q4111" s="10" t="s">
        <v>8315</v>
      </c>
      <c r="R4111" t="s">
        <v>8316</v>
      </c>
      <c r="S4111" s="14">
        <f t="shared" si="244"/>
        <v>42307.539398148147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42"/>
        <v>29</v>
      </c>
      <c r="P4112">
        <f t="shared" si="243"/>
        <v>14.33</v>
      </c>
      <c r="Q4112" s="10" t="s">
        <v>8315</v>
      </c>
      <c r="R4112" t="s">
        <v>8316</v>
      </c>
      <c r="S4112" s="14">
        <f t="shared" si="244"/>
        <v>42512.626747685179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42"/>
        <v>3</v>
      </c>
      <c r="P4113">
        <f t="shared" si="243"/>
        <v>15.67</v>
      </c>
      <c r="Q4113" s="10" t="s">
        <v>8315</v>
      </c>
      <c r="R4113" t="s">
        <v>8316</v>
      </c>
      <c r="S4113" s="14">
        <f t="shared" si="244"/>
        <v>42029.135879629626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42"/>
        <v>0</v>
      </c>
      <c r="P4114">
        <f t="shared" si="243"/>
        <v>1</v>
      </c>
      <c r="Q4114" s="10" t="s">
        <v>8315</v>
      </c>
      <c r="R4114" t="s">
        <v>8316</v>
      </c>
      <c r="S4114" s="14">
        <f t="shared" si="244"/>
        <v>42400.946597222224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42"/>
        <v>0</v>
      </c>
      <c r="P4115">
        <f t="shared" si="243"/>
        <v>1</v>
      </c>
      <c r="Q4115" s="10" t="s">
        <v>8315</v>
      </c>
      <c r="R4115" t="s">
        <v>8316</v>
      </c>
      <c r="S4115" s="14">
        <f t="shared" si="244"/>
        <v>42358.573182870372</v>
      </c>
    </row>
    <row r="4116" spans="1:19" x14ac:dyDescent="0.35">
      <c r="P4116">
        <f t="shared" si="243"/>
        <v>0</v>
      </c>
      <c r="S4116" s="14">
        <f t="shared" si="244"/>
        <v>25569</v>
      </c>
    </row>
  </sheetData>
  <autoFilter ref="A1:W4116" xr:uid="{00000000-0001-0000-0000-000000000000}"/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6FCAA-A0C8-47E8-B24A-5A90481F8800}">
  <dimension ref="A1:E18"/>
  <sheetViews>
    <sheetView tabSelected="1"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1" t="s">
        <v>8379</v>
      </c>
      <c r="B1" t="s">
        <v>8365</v>
      </c>
    </row>
    <row r="2" spans="1:5" x14ac:dyDescent="0.35">
      <c r="A2" s="11" t="s">
        <v>8358</v>
      </c>
      <c r="B2" t="s">
        <v>8315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DF7-2FCA-4C96-B333-6483ACDA19D1}">
  <dimension ref="A1:H13"/>
  <sheetViews>
    <sheetView topLeftCell="A3" workbookViewId="0">
      <selection activeCell="D2" sqref="D2"/>
    </sheetView>
  </sheetViews>
  <sheetFormatPr defaultRowHeight="14.5" x14ac:dyDescent="0.35"/>
  <cols>
    <col min="1" max="1" width="18.54296875" customWidth="1"/>
    <col min="2" max="9" width="17.1796875" customWidth="1"/>
  </cols>
  <sheetData>
    <row r="1" spans="1:8" x14ac:dyDescent="0.35">
      <c r="A1" t="s">
        <v>8383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35">
      <c r="A2" t="s">
        <v>8393</v>
      </c>
      <c r="B2">
        <f>COUNTIFS(Kickstarter!$D:$D,"&lt;1000",Kickstarter!$F:$F,"=successful",Kickstarter!$R:$R,"=plays")</f>
        <v>141</v>
      </c>
      <c r="C2">
        <f>COUNTIFS(Kickstarter!$D:$D,"&lt;1000",Kickstarter!$F:$F,"=failed",Kickstarter!$R:$R,"=plays")</f>
        <v>45</v>
      </c>
      <c r="D2">
        <f>COUNTIFS(Kickstarter!$D:$D,"&lt;1000",Kickstarter!$F:$F,"=canceled",Kickstarter!$R:$R,"=plays")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5">
      <c r="A3" t="s">
        <v>8394</v>
      </c>
      <c r="B3">
        <f>COUNTIFS(Kickstarter!$D:$D,"&gt;=1000",Kickstarter!$D:$D,"&lt;4999",Kickstarter!$F:$F,"=successful",Kickstarter!$R:$R,"=plays")</f>
        <v>387</v>
      </c>
      <c r="C3">
        <f>COUNTIFS(Kickstarter!$D:$D,"&gt;=1000",Kickstarter!$D:$D,"&lt;4999",Kickstarter!$F:$F,"=failed",Kickstarter!$R:$R,"=plays")</f>
        <v>146</v>
      </c>
      <c r="D3">
        <f>COUNTIFS(Kickstarter!$D:$D,"&gt;=1000",Kickstarter!$D:$D,"&lt;4999",Kickstarter!$F:$F,"=canceled",Kickstarter!$R:$R,"=plays")</f>
        <v>0</v>
      </c>
      <c r="E3">
        <f t="shared" ref="E3:E13" si="0">SUM(B3:D3)</f>
        <v>533</v>
      </c>
      <c r="F3" s="17">
        <f t="shared" ref="F3:F13" si="1">B3/E3</f>
        <v>0.726078799249531</v>
      </c>
      <c r="G3" s="17">
        <f t="shared" ref="G3:G13" si="2">C3/E3</f>
        <v>0.27392120075046905</v>
      </c>
      <c r="H3" s="17">
        <f t="shared" ref="H3:H13" si="3">D3/E3</f>
        <v>0</v>
      </c>
    </row>
    <row r="4" spans="1:8" x14ac:dyDescent="0.35">
      <c r="A4" t="s">
        <v>8395</v>
      </c>
      <c r="B4">
        <f>COUNTIFS(Kickstarter!$D:$D,"&gt;=5000",Kickstarter!$D:$D,"&lt;9999",Kickstarter!$F:$F,"=successful",Kickstarter!$R:$R,"=plays")</f>
        <v>93</v>
      </c>
      <c r="C4">
        <f>COUNTIFS(Kickstarter!$D:$D,"&gt;=5000",Kickstarter!$D:$D,"&lt;9999",Kickstarter!$F:$F,"=failed",Kickstarter!$R:$R,"=plays")</f>
        <v>76</v>
      </c>
      <c r="D4">
        <f>COUNTIFS(Kickstarter!$D:$D,"&gt;=5000",Kickstarter!$D:$D,"&lt;9999",Kickstarter!$F:$F,"=canceled",Kickstarter!$R:$R,"=plays")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8396</v>
      </c>
      <c r="B5">
        <f>COUNTIFS(Kickstarter!$D:$D,"&gt;=10000",Kickstarter!$D:$D,"&lt;14999",Kickstarter!$F:$F,"=successful",Kickstarter!$R:$R,"=plays")</f>
        <v>39</v>
      </c>
      <c r="C5">
        <f>COUNTIFS(Kickstarter!$D:$D,"&gt;=10000",Kickstarter!$D:$D,"&lt;14999",Kickstarter!$F:$F,"=failed",Kickstarter!$R:$R,"=plays")</f>
        <v>33</v>
      </c>
      <c r="D5">
        <f>COUNTIFS(Kickstarter!$D:$D,"&gt;=10000",Kickstarter!$D:$D,"&lt;14999",Kickstarter!$F:$F,"=canceled",Kickstarter!$R:$R,"=plays")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8397</v>
      </c>
      <c r="B6">
        <f>COUNTIFS(Kickstarter!$D:$D,"&gt;=15000",Kickstarter!$D:$D,"&lt;19999",Kickstarter!$F:$F,"=successful",Kickstarter!$R:$R,"=plays")</f>
        <v>12</v>
      </c>
      <c r="C6">
        <f>COUNTIFS(Kickstarter!$D:$D,"&gt;=15000",Kickstarter!$D:$D,"&lt;19999",Kickstarter!$F:$F,"=failed",Kickstarter!$R:$R,"=plays")</f>
        <v>12</v>
      </c>
      <c r="D6">
        <f>COUNTIFS(Kickstarter!$D:$D,"&gt;=15000",Kickstarter!$D:$D,"&lt;19999",Kickstarter!$F:$F,"=canceled",Kickstarter!$R:$R,"=plays")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8398</v>
      </c>
      <c r="B7">
        <f>COUNTIFS(Kickstarter!$D:$D,"&gt;=20000",Kickstarter!$D:$D,"&lt;24999",Kickstarter!$F:$F,"=successful",Kickstarter!$R:$R,"=plays")</f>
        <v>9</v>
      </c>
      <c r="C7">
        <f>COUNTIFS(Kickstarter!$D:$D,"&gt;=20000",Kickstarter!$D:$D,"&lt;24999",Kickstarter!$F:$F,"=failed",Kickstarter!$R:$R,"=plays")</f>
        <v>11</v>
      </c>
      <c r="D7">
        <f>COUNTIFS(Kickstarter!$D:$D,"&gt;=20000",Kickstarter!$D:$D,"&lt;24999",Kickstarter!$F:$F,"=canceled",Kickstarter!$R:$R,"=plays")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8399</v>
      </c>
      <c r="B8">
        <f>COUNTIFS(Kickstarter!$D:$D,"&gt;=25000",Kickstarter!$D:$D,"&lt;29999",Kickstarter!$F:$F,"=successful",Kickstarter!$R:$R,"=plays")</f>
        <v>1</v>
      </c>
      <c r="C8">
        <f>COUNTIFS(Kickstarter!$D:$D,"&gt;=25000",Kickstarter!$D:$D,"&lt;29999",Kickstarter!$F:$F,"=failed",Kickstarter!$R:$R,"=plays")</f>
        <v>4</v>
      </c>
      <c r="D8">
        <f>COUNTIFS(Kickstarter!$D:$D,"&gt;=25000",Kickstarter!$D:$D,"&lt;29999",Kickstarter!$F:$F,"=canceled",Kickstarter!$R:$R,"=plays")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8400</v>
      </c>
      <c r="B9">
        <f>COUNTIFS(Kickstarter!$D:$D,"&gt;=30000",Kickstarter!$D:$D,"&lt;34999",Kickstarter!$F:$F,"=successful",Kickstarter!$R:$R,"=plays")</f>
        <v>3</v>
      </c>
      <c r="C9">
        <f>COUNTIFS(Kickstarter!$D:$D,"&gt;=30000",Kickstarter!$D:$D,"&lt;34999",Kickstarter!$F:$F,"=failed",Kickstarter!$R:$R,"=plays")</f>
        <v>8</v>
      </c>
      <c r="D9">
        <f>COUNTIFS(Kickstarter!$D:$D,"&gt;=30000",Kickstarter!$D:$D,"&lt;34999",Kickstarter!$F:$F,"=canceled",Kickstarter!$R:$R,"=plays")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8401</v>
      </c>
      <c r="B10">
        <f>COUNTIFS(Kickstarter!$D:$D,"&gt;=35000",Kickstarter!$D:$D,"&lt;39999",Kickstarter!$F:$F,"=successful",Kickstarter!$R:$R,"=plays")</f>
        <v>4</v>
      </c>
      <c r="C10">
        <f>COUNTIFS(Kickstarter!$D:$D,"&gt;=35000",Kickstarter!$D:$D,"&lt;39999",Kickstarter!$F:$F,"=failed",Kickstarter!$R:$R,"=plays")</f>
        <v>2</v>
      </c>
      <c r="D10">
        <f>COUNTIFS(Kickstarter!$D:$D,"&gt;=35000",Kickstarter!$D:$D,"&lt;39999",Kickstarter!$F:$F,"=canceled",Kickstarter!$R:$R,"=plays")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8402</v>
      </c>
      <c r="B11">
        <f>COUNTIFS(Kickstarter!$D:$D,"&gt;=40000",Kickstarter!$D:$D,"&lt;44999",Kickstarter!$F:$F,"=successful",Kickstarter!$R:$R,"=plays")</f>
        <v>2</v>
      </c>
      <c r="C11">
        <f>COUNTIFS(Kickstarter!$D:$D,"&gt;=40000",Kickstarter!$D:$D,"&lt;44999",Kickstarter!$F:$F,"=failed",Kickstarter!$R:$R,"=plays")</f>
        <v>1</v>
      </c>
      <c r="D11">
        <f>COUNTIFS(Kickstarter!$D:$D,"&gt;=40000",Kickstarter!$D:$D,"&lt;44999",Kickstarter!$F:$F,"=canceled",Kickstarter!$R:$R,"=plays")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8403</v>
      </c>
      <c r="B12">
        <f>COUNTIFS(Kickstarter!$D:$D,"&gt;=45000",Kickstarter!$D:$D,"&lt;49999",Kickstarter!$F:$F,"=successful",Kickstarter!$R:$R,"=plays")</f>
        <v>0</v>
      </c>
      <c r="C12">
        <f>COUNTIFS(Kickstarter!$D:$D,"&gt;=45000",Kickstarter!$D:$D,"&lt;49999",Kickstarter!$F:$F,"=failed",Kickstarter!$R:$R,"=plays")</f>
        <v>1</v>
      </c>
      <c r="D12">
        <f>COUNTIFS(Kickstarter!$D:$D,"&gt;=45000",Kickstarter!$D:$D,"&lt;49999",Kickstarter!$F:$F,"=canceled",Kickstarter!$R:$R,"=plays")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5">
      <c r="A13" t="s">
        <v>8404</v>
      </c>
      <c r="B13">
        <f>COUNTIFS(Kickstarter!$D:$D,"&gt;50000",Kickstarter!$F:$F,"=successful",Kickstarter!$R:$R,"=plays")</f>
        <v>2</v>
      </c>
      <c r="C13">
        <f>COUNTIFS(Kickstarter!$D:$D,"&gt;50000",Kickstarter!$F:$F,"=failed",Kickstarter!$R:$R,"=plays")</f>
        <v>10</v>
      </c>
      <c r="D13">
        <f>COUNTIFS(Kickstarter!$D:$D,"&gt;50000",Kickstarter!$F:$F,"=canceled",Kickstarter!$R:$R,"=plays")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6BDF5-0CBA-42CC-8D8B-45D558F20B12}">
  <dimension ref="A1:F6"/>
  <sheetViews>
    <sheetView workbookViewId="0">
      <selection activeCell="A3" sqref="A3"/>
    </sheetView>
  </sheetViews>
  <sheetFormatPr defaultRowHeight="14.5" x14ac:dyDescent="0.35"/>
  <cols>
    <col min="1" max="1" width="22.4531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8364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23DF-F324-4F4B-B16A-8C3BF92002AA}">
  <dimension ref="A1:E7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8365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B02DC-BCDA-4E0C-BE20-B7D91E202184}">
  <dimension ref="A1:F19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8365</v>
      </c>
    </row>
    <row r="3" spans="1:6" x14ac:dyDescent="0.35">
      <c r="A3" s="11" t="s">
        <v>8380</v>
      </c>
      <c r="B3" t="s">
        <v>8365</v>
      </c>
    </row>
    <row r="5" spans="1:6" x14ac:dyDescent="0.35">
      <c r="A5" s="11" t="s">
        <v>8363</v>
      </c>
      <c r="B5" s="11" t="s">
        <v>8362</v>
      </c>
    </row>
    <row r="6" spans="1:6" x14ac:dyDescent="0.35">
      <c r="A6" s="1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5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5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5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5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5">
      <c r="A11" s="15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5">
      <c r="A12" s="15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5">
      <c r="A13" s="15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5">
      <c r="A14" s="15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5">
      <c r="A15" s="15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5">
      <c r="A16" s="15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5">
      <c r="A17" s="15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5">
      <c r="A18" s="15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5">
      <c r="A19" s="15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F0C87-F66F-46AE-8257-1335BA4DCB99}">
  <dimension ref="A1:F6"/>
  <sheetViews>
    <sheetView workbookViewId="0">
      <selection activeCell="C2" sqref="C2"/>
    </sheetView>
  </sheetViews>
  <sheetFormatPr defaultRowHeight="14.5" x14ac:dyDescent="0.35"/>
  <cols>
    <col min="1" max="1" width="12.90625" customWidth="1"/>
    <col min="2" max="2" width="42.26953125" customWidth="1"/>
    <col min="3" max="3" width="10.90625" customWidth="1"/>
    <col min="5" max="5" width="17.453125" customWidth="1"/>
  </cols>
  <sheetData>
    <row r="1" spans="1:6" x14ac:dyDescent="0.35">
      <c r="A1" t="s">
        <v>8382</v>
      </c>
      <c r="B1" t="s">
        <v>4110</v>
      </c>
      <c r="C1" t="s">
        <v>8383</v>
      </c>
      <c r="D1" t="s">
        <v>8384</v>
      </c>
      <c r="E1" t="s">
        <v>8307</v>
      </c>
      <c r="F1" t="s">
        <v>8385</v>
      </c>
    </row>
    <row r="2" spans="1:6" ht="43.5" x14ac:dyDescent="0.35">
      <c r="A2" s="16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(VLOOKUP(A2, Kickstarter!B:E, 4, FALSE))/F2</f>
        <v>51.794871794871796</v>
      </c>
      <c r="F2">
        <f>VLOOKUP(A2, Kickstarter!B:L, 11, FALSE)</f>
        <v>39</v>
      </c>
    </row>
    <row r="3" spans="1:6" ht="43.5" x14ac:dyDescent="0.35">
      <c r="A3" s="16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(VLOOKUP(A3, Kickstarter!B:E, 4, FALSE))/F3</f>
        <v>36.071428571428569</v>
      </c>
      <c r="F3">
        <f>VLOOKUP(A3, Kickstarter!B:L, 11, FALSE)</f>
        <v>56</v>
      </c>
    </row>
    <row r="4" spans="1:6" ht="43.5" x14ac:dyDescent="0.35">
      <c r="A4" s="16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(VLOOKUP(A4, Kickstarter!B:E, 4, FALSE))/F4</f>
        <v>33.025641025641029</v>
      </c>
      <c r="F4">
        <f>VLOOKUP(A4, Kickstarter!B:L, 11, FALSE)</f>
        <v>78</v>
      </c>
    </row>
    <row r="5" spans="1:6" ht="43.5" x14ac:dyDescent="0.35">
      <c r="A5" s="16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(VLOOKUP(A5, Kickstarter!B:E, 4, FALSE))/F5</f>
        <v>44.92307692307692</v>
      </c>
      <c r="F5">
        <f>VLOOKUP(A5, Kickstarter!B:L, 11, FALSE)</f>
        <v>26</v>
      </c>
    </row>
    <row r="6" spans="1:6" ht="58" x14ac:dyDescent="0.35">
      <c r="A6" s="1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(VLOOKUP(A6, Kickstarter!B:E, 4, FALSE))/F6</f>
        <v>36.610619469026545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Ojeda</cp:lastModifiedBy>
  <dcterms:created xsi:type="dcterms:W3CDTF">2017-04-20T15:17:24Z</dcterms:created>
  <dcterms:modified xsi:type="dcterms:W3CDTF">2022-06-18T02:07:59Z</dcterms:modified>
</cp:coreProperties>
</file>