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osro/git/MSO/d_alk/data/raw/growth/"/>
    </mc:Choice>
  </mc:AlternateContent>
  <xr:revisionPtr revIDLastSave="0" documentId="8_{C01968AD-4F55-5345-9D26-95F314C21949}" xr6:coauthVersionLast="47" xr6:coauthVersionMax="47" xr10:uidLastSave="{00000000-0000-0000-0000-000000000000}"/>
  <bookViews>
    <workbookView xWindow="-4040" yWindow="-21000" windowWidth="33600" windowHeight="21000" activeTab="4" xr2:uid="{C26D8BA5-5EBF-114E-8471-E78F173C7104}"/>
  </bookViews>
  <sheets>
    <sheet name="Sheet1" sheetId="1" r:id="rId1"/>
    <sheet name="Exp_august20" sheetId="2" r:id="rId2"/>
    <sheet name="Exp_sept06" sheetId="3" r:id="rId3"/>
    <sheet name="Growth_monitoring_end_Sept" sheetId="4" r:id="rId4"/>
    <sheet name="Exp_oct18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2" i="3"/>
  <c r="K6" i="4"/>
  <c r="E98" i="3" l="1"/>
  <c r="X28" i="3" l="1"/>
  <c r="X40" i="3"/>
  <c r="W52" i="3"/>
  <c r="W51" i="3"/>
  <c r="W39" i="3" l="1"/>
  <c r="X39" i="3" s="1"/>
  <c r="W40" i="3"/>
  <c r="W38" i="3"/>
  <c r="X38" i="3" s="1"/>
  <c r="E93" i="3"/>
  <c r="E94" i="3"/>
  <c r="E95" i="3"/>
  <c r="E96" i="3"/>
  <c r="E97" i="3"/>
  <c r="E92" i="3"/>
  <c r="W27" i="3"/>
  <c r="X27" i="3" s="1"/>
  <c r="W28" i="3"/>
  <c r="W26" i="3"/>
  <c r="X26" i="3" s="1"/>
  <c r="W15" i="3"/>
  <c r="X15" i="3" s="1"/>
  <c r="W16" i="3"/>
  <c r="X16" i="3" s="1"/>
  <c r="W14" i="3"/>
  <c r="X14" i="3" s="1"/>
  <c r="W3" i="3"/>
  <c r="X3" i="3" s="1"/>
  <c r="W4" i="3"/>
  <c r="X4" i="3" s="1"/>
  <c r="W2" i="3"/>
  <c r="X2" i="3" s="1"/>
  <c r="E91" i="3"/>
  <c r="E90" i="3"/>
  <c r="E89" i="3"/>
  <c r="E88" i="3"/>
  <c r="E87" i="3"/>
  <c r="E86" i="3"/>
  <c r="E81" i="3"/>
  <c r="E82" i="3"/>
  <c r="E83" i="3"/>
  <c r="E84" i="3"/>
  <c r="E85" i="3"/>
  <c r="E80" i="3"/>
  <c r="E79" i="3"/>
  <c r="E78" i="3"/>
  <c r="E77" i="3"/>
  <c r="E76" i="3"/>
  <c r="E75" i="3"/>
  <c r="E74" i="3"/>
  <c r="E51" i="3"/>
  <c r="E52" i="3"/>
  <c r="E53" i="3"/>
  <c r="E54" i="3"/>
  <c r="E55" i="3"/>
  <c r="E56" i="3"/>
  <c r="E57" i="3"/>
  <c r="E58" i="3"/>
  <c r="E59" i="3"/>
  <c r="E60" i="3"/>
  <c r="E61" i="3"/>
  <c r="E50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26" i="3"/>
  <c r="E15" i="3"/>
  <c r="E16" i="3"/>
  <c r="E17" i="3"/>
  <c r="E18" i="3"/>
  <c r="E19" i="3"/>
  <c r="E20" i="3"/>
  <c r="E21" i="3"/>
  <c r="E22" i="3"/>
  <c r="E24" i="3"/>
  <c r="E25" i="3"/>
  <c r="E14" i="3"/>
  <c r="E3" i="3"/>
  <c r="E4" i="3"/>
  <c r="E5" i="3"/>
  <c r="E6" i="3"/>
  <c r="E7" i="3"/>
  <c r="E8" i="3"/>
  <c r="E63" i="3"/>
  <c r="E64" i="3"/>
  <c r="E65" i="3"/>
  <c r="E66" i="3"/>
  <c r="E67" i="3"/>
  <c r="E68" i="3"/>
  <c r="E69" i="3"/>
  <c r="E70" i="3"/>
  <c r="E71" i="3"/>
  <c r="E72" i="3"/>
  <c r="E73" i="3"/>
  <c r="E62" i="3"/>
</calcChain>
</file>

<file path=xl/sharedStrings.xml><?xml version="1.0" encoding="utf-8"?>
<sst xmlns="http://schemas.openxmlformats.org/spreadsheetml/2006/main" count="412" uniqueCount="54">
  <si>
    <t>Treatment</t>
  </si>
  <si>
    <t>OD600</t>
  </si>
  <si>
    <t>Hour</t>
  </si>
  <si>
    <t>2mM_S2</t>
  </si>
  <si>
    <t>Time_h</t>
  </si>
  <si>
    <t>T_8:40am</t>
  </si>
  <si>
    <t>M_12:10pm</t>
  </si>
  <si>
    <t>M_8:40pm</t>
  </si>
  <si>
    <t>T_6:20pm</t>
  </si>
  <si>
    <t>W_9:30am</t>
  </si>
  <si>
    <t>8mM_S2</t>
  </si>
  <si>
    <t>Alias</t>
  </si>
  <si>
    <t>High1</t>
  </si>
  <si>
    <t>High2</t>
  </si>
  <si>
    <t>W_7:20pm</t>
  </si>
  <si>
    <t>T_7:00am</t>
  </si>
  <si>
    <t>Su_2:00pm</t>
  </si>
  <si>
    <t>Su_2:45 pm</t>
  </si>
  <si>
    <t>M_3:00 pm</t>
  </si>
  <si>
    <t>HighS1</t>
  </si>
  <si>
    <t>HighS2</t>
  </si>
  <si>
    <t>LowS1</t>
  </si>
  <si>
    <t>No growth</t>
  </si>
  <si>
    <t>Tu_3:30  pm</t>
  </si>
  <si>
    <t>W_2:30 pm</t>
  </si>
  <si>
    <t>OD_600</t>
  </si>
  <si>
    <t>Replicate</t>
  </si>
  <si>
    <t>High</t>
  </si>
  <si>
    <t>Medium</t>
  </si>
  <si>
    <t>Low</t>
  </si>
  <si>
    <t>Lower</t>
  </si>
  <si>
    <t>*No samples taken. It seems like bacteria stopped growing</t>
  </si>
  <si>
    <t>* Only 1 and high were sampled.</t>
  </si>
  <si>
    <t>239 H</t>
  </si>
  <si>
    <t>Everything's dying</t>
  </si>
  <si>
    <t xml:space="preserve">Medium </t>
  </si>
  <si>
    <t>None</t>
  </si>
  <si>
    <t>OD_600_norm</t>
  </si>
  <si>
    <t>cell_count1</t>
  </si>
  <si>
    <t>cell_count2</t>
  </si>
  <si>
    <t>cell_count3</t>
  </si>
  <si>
    <t>cell_count4</t>
  </si>
  <si>
    <t>cell_count_avg</t>
  </si>
  <si>
    <t>H2S_15mM_1</t>
  </si>
  <si>
    <t>H2S_15mM_2</t>
  </si>
  <si>
    <t>S203_20mM_1</t>
  </si>
  <si>
    <t>S203_20mM_2</t>
  </si>
  <si>
    <t>H+ was added to headspace</t>
  </si>
  <si>
    <t>S0 was added to 40 mM</t>
  </si>
  <si>
    <t>2 tubes were inoculated with 1.5 ml of this on Oct 6. After 42h, they have 11 mM sulfide.</t>
  </si>
  <si>
    <t>3 tubes were inoculated with 1.5 ml of this on Oct. 8</t>
  </si>
  <si>
    <t>Sulfide conc (mM)</t>
  </si>
  <si>
    <t>cells/ml</t>
  </si>
  <si>
    <t>Cells/ml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</si>
</sst>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11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Exp_sept06!$AB$5:$AB$16</c:f>
              <c:numCache>
                <c:formatCode>General</c:formatCode>
                <c:ptCount val="12"/>
                <c:pt idx="0">
                  <c:v>0</c:v>
                </c:pt>
                <c:pt idx="1">
                  <c:v>3.1666666666666666E-3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2.5100000000000001E-2</c:v>
                </c:pt>
                <c:pt idx="5">
                  <c:v>1.84E-2</c:v>
                </c:pt>
                <c:pt idx="6">
                  <c:v>3.0300000000000001E-2</c:v>
                </c:pt>
                <c:pt idx="7">
                  <c:v>3.1399999999999997E-2</c:v>
                </c:pt>
                <c:pt idx="8">
                  <c:v>2.6200000000000001E-2</c:v>
                </c:pt>
                <c:pt idx="9">
                  <c:v>4.02E-2</c:v>
                </c:pt>
                <c:pt idx="10">
                  <c:v>4.2099999999999999E-2</c:v>
                </c:pt>
              </c:numCache>
            </c:numRef>
          </c:xVal>
          <c:yVal>
            <c:numRef>
              <c:f>Exp_sept06!$AC$5:$AC$16</c:f>
              <c:numCache>
                <c:formatCode>General</c:formatCode>
                <c:ptCount val="12"/>
                <c:pt idx="0">
                  <c:v>1112500</c:v>
                </c:pt>
                <c:pt idx="1">
                  <c:v>6462500</c:v>
                </c:pt>
                <c:pt idx="2">
                  <c:v>2262500</c:v>
                </c:pt>
                <c:pt idx="3">
                  <c:v>5850000</c:v>
                </c:pt>
                <c:pt idx="4">
                  <c:v>19162500</c:v>
                </c:pt>
                <c:pt idx="5">
                  <c:v>14525000</c:v>
                </c:pt>
                <c:pt idx="6">
                  <c:v>35175000</c:v>
                </c:pt>
                <c:pt idx="7">
                  <c:v>29887500</c:v>
                </c:pt>
                <c:pt idx="9">
                  <c:v>44512500</c:v>
                </c:pt>
                <c:pt idx="10">
                  <c:v>42137500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1-4243-BE1B-8BB3BB91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35376"/>
        <c:axId val="780986880"/>
      </c:scatterChart>
      <c:valAx>
        <c:axId val="41293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86880"/>
        <c:crosses val="autoZero"/>
        <c:crossBetween val="midCat"/>
      </c:valAx>
      <c:valAx>
        <c:axId val="7809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3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Growth_monitoring_end_Sept!$C$1</c:f>
              <c:strCache>
                <c:ptCount val="1"/>
                <c:pt idx="0">
                  <c:v>OD600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Growth_monitoring_end_Sept!$A$2:$A$20</c:f>
              <c:numCache>
                <c:formatCode>General</c:formatCode>
                <c:ptCount val="19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233</c:v>
                </c:pt>
                <c:pt idx="17">
                  <c:v>233</c:v>
                </c:pt>
                <c:pt idx="18">
                  <c:v>233</c:v>
                </c:pt>
              </c:numCache>
            </c:numRef>
          </c:xVal>
          <c:yVal>
            <c:numRef>
              <c:f>Growth_monitoring_end_Sept!$C$2:$C$20</c:f>
              <c:numCache>
                <c:formatCode>General</c:formatCode>
                <c:ptCount val="19"/>
                <c:pt idx="0">
                  <c:v>1.12E-2</c:v>
                </c:pt>
                <c:pt idx="1">
                  <c:v>1.8599999999999998E-2</c:v>
                </c:pt>
                <c:pt idx="2">
                  <c:v>-6.7000000000000002E-3</c:v>
                </c:pt>
                <c:pt idx="3">
                  <c:v>-1.37E-2</c:v>
                </c:pt>
                <c:pt idx="4">
                  <c:v>4.2599999999999999E-2</c:v>
                </c:pt>
                <c:pt idx="5">
                  <c:v>2.0500000000000001E-2</c:v>
                </c:pt>
                <c:pt idx="6">
                  <c:v>4.6199999999999998E-2</c:v>
                </c:pt>
                <c:pt idx="7">
                  <c:v>5.11E-2</c:v>
                </c:pt>
                <c:pt idx="8">
                  <c:v>6.0900000000000003E-2</c:v>
                </c:pt>
                <c:pt idx="9">
                  <c:v>3.6299999999999999E-2</c:v>
                </c:pt>
                <c:pt idx="10">
                  <c:v>6.2300000000000001E-2</c:v>
                </c:pt>
                <c:pt idx="11">
                  <c:v>8.3900000000000002E-2</c:v>
                </c:pt>
                <c:pt idx="12">
                  <c:v>6.7199999999999996E-2</c:v>
                </c:pt>
                <c:pt idx="13">
                  <c:v>4.5600000000000002E-2</c:v>
                </c:pt>
                <c:pt idx="14">
                  <c:v>6.5299999999999997E-2</c:v>
                </c:pt>
                <c:pt idx="15">
                  <c:v>5.3400000000000003E-2</c:v>
                </c:pt>
                <c:pt idx="16">
                  <c:v>7.2900000000000006E-2</c:v>
                </c:pt>
                <c:pt idx="17">
                  <c:v>6.9099999999999995E-2</c:v>
                </c:pt>
                <c:pt idx="18">
                  <c:v>8.6699999999999999E-2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5-9441-9CD3-C3FB5CB96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85503"/>
        <c:axId val="1126586799"/>
      </c:scatterChart>
      <c:valAx>
        <c:axId val="112658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86799"/>
        <c:crosses val="autoZero"/>
        <c:crossBetween val="midCat"/>
      </c:valAx>
      <c:valAx>
        <c:axId val="11265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8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Growth_monitoring_end_Sept!$I$3:$I$4</c:f>
              <c:numCache>
                <c:formatCode>General</c:formatCode>
                <c:ptCount val="2"/>
                <c:pt idx="0">
                  <c:v>0</c:v>
                </c:pt>
                <c:pt idx="1">
                  <c:v>42</c:v>
                </c:pt>
              </c:numCache>
            </c:numRef>
          </c:xVal>
          <c:yVal>
            <c:numRef>
              <c:f>Growth_monitoring_end_Sept!$J$3:$J$4</c:f>
              <c:numCache>
                <c:formatCode>General</c:formatCode>
                <c:ptCount val="2"/>
                <c:pt idx="0">
                  <c:v>15</c:v>
                </c:pt>
                <c:pt idx="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D-9D42-9B39-88F8666F5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256223"/>
        <c:axId val="1056920735"/>
      </c:scatterChart>
      <c:valAx>
        <c:axId val="105125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20735"/>
        <c:crosses val="autoZero"/>
        <c:crossBetween val="midCat"/>
      </c:valAx>
      <c:valAx>
        <c:axId val="105692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25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768350</xdr:colOff>
      <xdr:row>12</xdr:row>
      <xdr:rowOff>158750</xdr:rowOff>
    </xdr:from>
    <xdr:to>
      <xdr:col>35</xdr:col>
      <xdr:colOff>387350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A7248-0525-9890-2ABF-A7B60A432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8</xdr:row>
      <xdr:rowOff>196850</xdr:rowOff>
    </xdr:from>
    <xdr:to>
      <xdr:col>19</xdr:col>
      <xdr:colOff>450850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D984F-AD8B-3A47-BB78-EE2AE1F8B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603250</xdr:colOff>
      <xdr:row>17</xdr:row>
      <xdr:rowOff>95250</xdr:rowOff>
    </xdr:from>
    <xdr:to>
      <xdr:col>14</xdr:col>
      <xdr:colOff>222250</xdr:colOff>
      <xdr:row>30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26F0E-BFD5-8344-84D3-0F034031C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5D53-1DAC-B142-AD0F-A2519515AD21}">
  <dimension ref="A1:E40"/>
  <sheetViews>
    <sheetView workbookViewId="0">
      <selection activeCell="B1" sqref="B1:D1"/>
    </sheetView>
  </sheetViews>
  <sheetFormatPr baseColWidth="10" defaultRowHeight="16" x14ac:dyDescent="0.2"/>
  <sheetData>
    <row r="1" spans="1:5" x14ac:dyDescent="0.2">
      <c r="A1" t="s">
        <v>2</v>
      </c>
      <c r="B1" t="s">
        <v>4</v>
      </c>
      <c r="C1" t="s">
        <v>0</v>
      </c>
      <c r="D1" t="s">
        <v>1</v>
      </c>
      <c r="E1" t="s">
        <v>11</v>
      </c>
    </row>
    <row r="2" spans="1:5" x14ac:dyDescent="0.2">
      <c r="A2" t="s">
        <v>6</v>
      </c>
      <c r="B2">
        <v>0</v>
      </c>
      <c r="C2" t="s">
        <v>3</v>
      </c>
      <c r="D2">
        <v>0</v>
      </c>
      <c r="E2" t="s">
        <v>12</v>
      </c>
    </row>
    <row r="3" spans="1:5" x14ac:dyDescent="0.2">
      <c r="A3" t="s">
        <v>7</v>
      </c>
      <c r="B3">
        <v>8.5</v>
      </c>
      <c r="C3" t="s">
        <v>3</v>
      </c>
      <c r="D3">
        <v>-4.0000000000000001E-3</v>
      </c>
      <c r="E3" t="s">
        <v>12</v>
      </c>
    </row>
    <row r="4" spans="1:5" x14ac:dyDescent="0.2">
      <c r="A4" t="s">
        <v>5</v>
      </c>
      <c r="B4">
        <v>20.5</v>
      </c>
      <c r="C4" t="s">
        <v>3</v>
      </c>
      <c r="D4">
        <v>1.1999999999999999E-3</v>
      </c>
      <c r="E4" t="s">
        <v>12</v>
      </c>
    </row>
    <row r="5" spans="1:5" x14ac:dyDescent="0.2">
      <c r="A5" t="s">
        <v>8</v>
      </c>
      <c r="B5">
        <v>30.15</v>
      </c>
      <c r="C5" t="s">
        <v>3</v>
      </c>
      <c r="D5">
        <v>1.01E-2</v>
      </c>
      <c r="E5" t="s">
        <v>12</v>
      </c>
    </row>
    <row r="6" spans="1:5" x14ac:dyDescent="0.2">
      <c r="A6" t="s">
        <v>9</v>
      </c>
      <c r="B6">
        <v>45.35</v>
      </c>
      <c r="C6" t="s">
        <v>3</v>
      </c>
      <c r="D6">
        <v>2.7300000000000001E-2</v>
      </c>
      <c r="E6" t="s">
        <v>12</v>
      </c>
    </row>
    <row r="7" spans="1:5" x14ac:dyDescent="0.2">
      <c r="A7" t="s">
        <v>14</v>
      </c>
      <c r="B7">
        <v>55.15</v>
      </c>
      <c r="C7" t="s">
        <v>3</v>
      </c>
      <c r="D7">
        <v>1.4500000000000001E-2</v>
      </c>
      <c r="E7" t="s">
        <v>12</v>
      </c>
    </row>
    <row r="8" spans="1:5" x14ac:dyDescent="0.2">
      <c r="A8" t="s">
        <v>15</v>
      </c>
      <c r="B8">
        <v>77</v>
      </c>
      <c r="C8" t="s">
        <v>3</v>
      </c>
      <c r="D8">
        <v>1.8499999999999999E-2</v>
      </c>
      <c r="E8" t="s">
        <v>12</v>
      </c>
    </row>
    <row r="9" spans="1:5" x14ac:dyDescent="0.2">
      <c r="A9" t="s">
        <v>16</v>
      </c>
      <c r="B9">
        <v>146</v>
      </c>
      <c r="C9" t="s">
        <v>3</v>
      </c>
      <c r="D9">
        <v>8.9399999999999993E-2</v>
      </c>
      <c r="E9" t="s">
        <v>12</v>
      </c>
    </row>
    <row r="11" spans="1:5" x14ac:dyDescent="0.2">
      <c r="A11" t="s">
        <v>5</v>
      </c>
      <c r="B11">
        <v>0</v>
      </c>
      <c r="C11" t="s">
        <v>10</v>
      </c>
      <c r="D11">
        <v>0</v>
      </c>
      <c r="E11" t="s">
        <v>13</v>
      </c>
    </row>
    <row r="12" spans="1:5" x14ac:dyDescent="0.2">
      <c r="A12" t="s">
        <v>8</v>
      </c>
      <c r="B12">
        <v>9.6999999999999993</v>
      </c>
      <c r="C12" t="s">
        <v>10</v>
      </c>
      <c r="D12">
        <v>0</v>
      </c>
      <c r="E12" t="s">
        <v>13</v>
      </c>
    </row>
    <row r="13" spans="1:5" x14ac:dyDescent="0.2">
      <c r="A13" t="s">
        <v>9</v>
      </c>
      <c r="B13">
        <v>24.8</v>
      </c>
      <c r="C13" t="s">
        <v>10</v>
      </c>
      <c r="D13">
        <v>-2.3999999999999998E-3</v>
      </c>
      <c r="E13" t="s">
        <v>13</v>
      </c>
    </row>
    <row r="14" spans="1:5" x14ac:dyDescent="0.2">
      <c r="A14" t="s">
        <v>14</v>
      </c>
      <c r="B14">
        <v>34.700000000000003</v>
      </c>
      <c r="C14" t="s">
        <v>10</v>
      </c>
      <c r="D14">
        <v>1.29E-2</v>
      </c>
      <c r="E14" t="s">
        <v>13</v>
      </c>
    </row>
    <row r="15" spans="1:5" x14ac:dyDescent="0.2">
      <c r="A15" t="s">
        <v>15</v>
      </c>
      <c r="B15">
        <v>46.35</v>
      </c>
      <c r="C15" t="s">
        <v>10</v>
      </c>
      <c r="D15">
        <v>0.12590000000000001</v>
      </c>
      <c r="E15" t="s">
        <v>13</v>
      </c>
    </row>
    <row r="16" spans="1:5" x14ac:dyDescent="0.2">
      <c r="A16" t="s">
        <v>16</v>
      </c>
      <c r="B16">
        <v>125.3</v>
      </c>
      <c r="C16" t="s">
        <v>10</v>
      </c>
      <c r="D16">
        <v>1.0999999999999999E-2</v>
      </c>
      <c r="E16" t="s">
        <v>13</v>
      </c>
    </row>
    <row r="17" spans="1:5" x14ac:dyDescent="0.2">
      <c r="A17" t="s">
        <v>18</v>
      </c>
      <c r="C17" t="s">
        <v>10</v>
      </c>
      <c r="D17" t="s">
        <v>22</v>
      </c>
      <c r="E17" t="s">
        <v>13</v>
      </c>
    </row>
    <row r="19" spans="1:5" x14ac:dyDescent="0.2">
      <c r="A19" t="s">
        <v>17</v>
      </c>
      <c r="B19">
        <v>0</v>
      </c>
      <c r="C19" t="s">
        <v>3</v>
      </c>
      <c r="D19">
        <v>0</v>
      </c>
      <c r="E19" t="s">
        <v>19</v>
      </c>
    </row>
    <row r="20" spans="1:5" x14ac:dyDescent="0.2">
      <c r="A20" t="s">
        <v>18</v>
      </c>
      <c r="B20">
        <v>24.3</v>
      </c>
      <c r="C20" t="s">
        <v>3</v>
      </c>
      <c r="D20">
        <v>6.0000000000000001E-3</v>
      </c>
      <c r="E20" t="s">
        <v>19</v>
      </c>
    </row>
    <row r="21" spans="1:5" x14ac:dyDescent="0.2">
      <c r="A21" t="s">
        <v>23</v>
      </c>
      <c r="B21">
        <v>48.7</v>
      </c>
      <c r="C21" t="s">
        <v>3</v>
      </c>
      <c r="D21">
        <v>2.92E-2</v>
      </c>
      <c r="E21" t="s">
        <v>19</v>
      </c>
    </row>
    <row r="22" spans="1:5" x14ac:dyDescent="0.2">
      <c r="A22" t="s">
        <v>24</v>
      </c>
      <c r="B22">
        <v>72</v>
      </c>
      <c r="C22" t="s">
        <v>3</v>
      </c>
      <c r="D22">
        <v>2.1299999999999999E-2</v>
      </c>
      <c r="E22" t="s">
        <v>19</v>
      </c>
    </row>
    <row r="23" spans="1:5" x14ac:dyDescent="0.2">
      <c r="C23" t="s">
        <v>3</v>
      </c>
    </row>
    <row r="24" spans="1:5" x14ac:dyDescent="0.2">
      <c r="C24" t="s">
        <v>3</v>
      </c>
    </row>
    <row r="27" spans="1:5" x14ac:dyDescent="0.2">
      <c r="A27" t="s">
        <v>17</v>
      </c>
      <c r="B27">
        <v>0</v>
      </c>
      <c r="C27" t="s">
        <v>3</v>
      </c>
      <c r="D27">
        <v>0</v>
      </c>
      <c r="E27" t="s">
        <v>20</v>
      </c>
    </row>
    <row r="28" spans="1:5" x14ac:dyDescent="0.2">
      <c r="A28" t="s">
        <v>18</v>
      </c>
      <c r="B28">
        <v>24.3</v>
      </c>
      <c r="C28" t="s">
        <v>3</v>
      </c>
      <c r="D28">
        <v>-2.1100000000000001E-2</v>
      </c>
      <c r="E28" t="s">
        <v>20</v>
      </c>
    </row>
    <row r="29" spans="1:5" x14ac:dyDescent="0.2">
      <c r="A29" t="s">
        <v>23</v>
      </c>
      <c r="B29">
        <v>48.7</v>
      </c>
      <c r="C29" t="s">
        <v>3</v>
      </c>
      <c r="D29">
        <v>0.1042</v>
      </c>
      <c r="E29" t="s">
        <v>20</v>
      </c>
    </row>
    <row r="30" spans="1:5" x14ac:dyDescent="0.2">
      <c r="A30" t="s">
        <v>24</v>
      </c>
      <c r="B30">
        <v>72</v>
      </c>
      <c r="C30" t="s">
        <v>3</v>
      </c>
      <c r="D30">
        <v>1.8599999999999998E-2</v>
      </c>
      <c r="E30" t="s">
        <v>20</v>
      </c>
    </row>
    <row r="31" spans="1:5" x14ac:dyDescent="0.2">
      <c r="C31" t="s">
        <v>3</v>
      </c>
    </row>
    <row r="32" spans="1:5" x14ac:dyDescent="0.2">
      <c r="C32" t="s">
        <v>3</v>
      </c>
    </row>
    <row r="35" spans="1:5" x14ac:dyDescent="0.2">
      <c r="A35" t="s">
        <v>17</v>
      </c>
      <c r="B35">
        <v>0</v>
      </c>
      <c r="C35" t="s">
        <v>3</v>
      </c>
      <c r="D35">
        <v>0</v>
      </c>
      <c r="E35" t="s">
        <v>21</v>
      </c>
    </row>
    <row r="36" spans="1:5" x14ac:dyDescent="0.2">
      <c r="A36" t="s">
        <v>18</v>
      </c>
      <c r="B36">
        <v>24.3</v>
      </c>
      <c r="C36" t="s">
        <v>3</v>
      </c>
      <c r="D36">
        <v>1.5900000000000001E-2</v>
      </c>
      <c r="E36" t="s">
        <v>21</v>
      </c>
    </row>
    <row r="37" spans="1:5" x14ac:dyDescent="0.2">
      <c r="A37" t="s">
        <v>23</v>
      </c>
      <c r="B37">
        <v>48.7</v>
      </c>
      <c r="C37" t="s">
        <v>3</v>
      </c>
      <c r="D37">
        <v>1.7000000000000001E-2</v>
      </c>
      <c r="E37" t="s">
        <v>21</v>
      </c>
    </row>
    <row r="38" spans="1:5" x14ac:dyDescent="0.2">
      <c r="B38">
        <v>72</v>
      </c>
      <c r="C38" t="s">
        <v>3</v>
      </c>
      <c r="D38">
        <v>3.3000000000000002E-2</v>
      </c>
      <c r="E38" t="s">
        <v>21</v>
      </c>
    </row>
    <row r="39" spans="1:5" x14ac:dyDescent="0.2">
      <c r="C39" t="s">
        <v>3</v>
      </c>
    </row>
    <row r="40" spans="1:5" x14ac:dyDescent="0.2">
      <c r="C40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0D53D-E548-474E-85B3-3CE6DE78B442}">
  <dimension ref="A1:K77"/>
  <sheetViews>
    <sheetView workbookViewId="0">
      <selection activeCell="E39" sqref="E39"/>
    </sheetView>
  </sheetViews>
  <sheetFormatPr baseColWidth="10" defaultRowHeight="16" x14ac:dyDescent="0.2"/>
  <cols>
    <col min="5" max="5" width="13" customWidth="1"/>
  </cols>
  <sheetData>
    <row r="1" spans="1:11" x14ac:dyDescent="0.2">
      <c r="A1" t="s">
        <v>4</v>
      </c>
      <c r="B1" t="s">
        <v>0</v>
      </c>
      <c r="C1" t="s">
        <v>26</v>
      </c>
      <c r="D1" t="s">
        <v>25</v>
      </c>
    </row>
    <row r="2" spans="1:11" x14ac:dyDescent="0.2">
      <c r="A2">
        <v>70</v>
      </c>
      <c r="B2" t="s">
        <v>27</v>
      </c>
      <c r="C2">
        <v>1</v>
      </c>
      <c r="D2">
        <v>1.0800000000000001E-2</v>
      </c>
    </row>
    <row r="3" spans="1:11" x14ac:dyDescent="0.2">
      <c r="A3">
        <v>70</v>
      </c>
      <c r="B3" t="s">
        <v>27</v>
      </c>
      <c r="C3">
        <v>2</v>
      </c>
      <c r="D3">
        <v>1.5900000000000001E-2</v>
      </c>
    </row>
    <row r="4" spans="1:11" x14ac:dyDescent="0.2">
      <c r="A4">
        <v>70</v>
      </c>
      <c r="B4" t="s">
        <v>27</v>
      </c>
      <c r="C4">
        <v>3</v>
      </c>
      <c r="D4">
        <v>1.77E-2</v>
      </c>
    </row>
    <row r="5" spans="1:11" x14ac:dyDescent="0.2">
      <c r="A5">
        <v>70</v>
      </c>
      <c r="B5" t="s">
        <v>28</v>
      </c>
      <c r="C5">
        <v>1</v>
      </c>
      <c r="D5">
        <v>2.8799999999999999E-2</v>
      </c>
      <c r="G5" s="1"/>
      <c r="H5" s="1"/>
      <c r="I5" s="1"/>
      <c r="J5" s="1"/>
      <c r="K5" s="1"/>
    </row>
    <row r="6" spans="1:11" x14ac:dyDescent="0.2">
      <c r="A6">
        <v>70</v>
      </c>
      <c r="B6" t="s">
        <v>28</v>
      </c>
      <c r="C6">
        <v>2</v>
      </c>
      <c r="D6">
        <v>3.3799999999999997E-2</v>
      </c>
      <c r="G6" s="1"/>
      <c r="H6" s="1"/>
      <c r="I6" s="1"/>
      <c r="J6" s="1"/>
      <c r="K6" s="1"/>
    </row>
    <row r="7" spans="1:11" x14ac:dyDescent="0.2">
      <c r="A7">
        <v>70</v>
      </c>
      <c r="B7" t="s">
        <v>28</v>
      </c>
      <c r="C7">
        <v>3</v>
      </c>
      <c r="D7">
        <v>2.9000000000000001E-2</v>
      </c>
      <c r="G7" s="1"/>
      <c r="H7" s="1"/>
      <c r="I7" s="1"/>
      <c r="J7" s="1"/>
      <c r="K7" s="1"/>
    </row>
    <row r="8" spans="1:11" x14ac:dyDescent="0.2">
      <c r="A8">
        <v>70</v>
      </c>
      <c r="B8" t="s">
        <v>29</v>
      </c>
      <c r="C8">
        <v>1</v>
      </c>
      <c r="D8">
        <v>1.6199999999999999E-2</v>
      </c>
      <c r="G8" s="1"/>
      <c r="H8" s="1"/>
      <c r="I8" s="1"/>
      <c r="J8" s="1"/>
      <c r="K8" s="1"/>
    </row>
    <row r="9" spans="1:11" x14ac:dyDescent="0.2">
      <c r="A9">
        <v>70</v>
      </c>
      <c r="B9" t="s">
        <v>29</v>
      </c>
      <c r="C9">
        <v>2</v>
      </c>
      <c r="D9">
        <v>1.9699999999999999E-2</v>
      </c>
      <c r="G9" s="1"/>
      <c r="H9" s="1"/>
      <c r="I9" s="1"/>
      <c r="J9" s="1"/>
      <c r="K9" s="1"/>
    </row>
    <row r="10" spans="1:11" x14ac:dyDescent="0.2">
      <c r="A10">
        <v>70</v>
      </c>
      <c r="B10" t="s">
        <v>29</v>
      </c>
      <c r="C10">
        <v>3</v>
      </c>
      <c r="D10">
        <v>1.54E-2</v>
      </c>
      <c r="G10" s="1"/>
      <c r="H10" s="1"/>
      <c r="I10" s="1"/>
      <c r="J10" s="1"/>
      <c r="K10" s="1"/>
    </row>
    <row r="11" spans="1:11" x14ac:dyDescent="0.2">
      <c r="A11">
        <v>70</v>
      </c>
      <c r="B11" t="s">
        <v>30</v>
      </c>
      <c r="C11">
        <v>1</v>
      </c>
      <c r="D11">
        <v>1.26E-2</v>
      </c>
    </row>
    <row r="12" spans="1:11" x14ac:dyDescent="0.2">
      <c r="A12">
        <v>70</v>
      </c>
      <c r="B12" t="s">
        <v>30</v>
      </c>
      <c r="C12">
        <v>2</v>
      </c>
      <c r="D12">
        <v>2.0400000000000001E-2</v>
      </c>
    </row>
    <row r="13" spans="1:11" x14ac:dyDescent="0.2">
      <c r="A13">
        <v>70</v>
      </c>
      <c r="B13" t="s">
        <v>30</v>
      </c>
      <c r="C13">
        <v>3</v>
      </c>
      <c r="D13">
        <v>2.41E-2</v>
      </c>
    </row>
    <row r="14" spans="1:11" x14ac:dyDescent="0.2">
      <c r="A14">
        <v>95</v>
      </c>
      <c r="B14" t="s">
        <v>27</v>
      </c>
      <c r="C14">
        <v>1</v>
      </c>
      <c r="D14">
        <v>1.9099999999999999E-2</v>
      </c>
    </row>
    <row r="15" spans="1:11" x14ac:dyDescent="0.2">
      <c r="A15">
        <v>95</v>
      </c>
      <c r="B15" t="s">
        <v>27</v>
      </c>
      <c r="C15">
        <v>2</v>
      </c>
      <c r="D15">
        <v>2.7199999999999998E-2</v>
      </c>
    </row>
    <row r="16" spans="1:11" x14ac:dyDescent="0.2">
      <c r="A16">
        <v>95</v>
      </c>
      <c r="B16" t="s">
        <v>27</v>
      </c>
      <c r="C16">
        <v>3</v>
      </c>
      <c r="D16">
        <v>2.7E-2</v>
      </c>
    </row>
    <row r="17" spans="1:4" x14ac:dyDescent="0.2">
      <c r="A17">
        <v>95</v>
      </c>
      <c r="B17" t="s">
        <v>28</v>
      </c>
      <c r="C17">
        <v>1</v>
      </c>
      <c r="D17">
        <v>2.81E-2</v>
      </c>
    </row>
    <row r="18" spans="1:4" x14ac:dyDescent="0.2">
      <c r="A18">
        <v>95</v>
      </c>
      <c r="B18" t="s">
        <v>28</v>
      </c>
      <c r="C18">
        <v>2</v>
      </c>
      <c r="D18">
        <v>2.9399999999999999E-2</v>
      </c>
    </row>
    <row r="19" spans="1:4" x14ac:dyDescent="0.2">
      <c r="A19">
        <v>95</v>
      </c>
      <c r="B19" t="s">
        <v>28</v>
      </c>
      <c r="C19">
        <v>3</v>
      </c>
      <c r="D19">
        <v>3.1699999999999999E-2</v>
      </c>
    </row>
    <row r="20" spans="1:4" x14ac:dyDescent="0.2">
      <c r="A20">
        <v>95</v>
      </c>
      <c r="B20" t="s">
        <v>29</v>
      </c>
      <c r="C20">
        <v>1</v>
      </c>
      <c r="D20">
        <v>2.5600000000000001E-2</v>
      </c>
    </row>
    <row r="21" spans="1:4" x14ac:dyDescent="0.2">
      <c r="A21">
        <v>95</v>
      </c>
      <c r="B21" t="s">
        <v>29</v>
      </c>
      <c r="C21">
        <v>2</v>
      </c>
      <c r="D21">
        <v>3.7199999999999997E-2</v>
      </c>
    </row>
    <row r="22" spans="1:4" x14ac:dyDescent="0.2">
      <c r="A22">
        <v>95</v>
      </c>
      <c r="B22" t="s">
        <v>29</v>
      </c>
      <c r="C22">
        <v>3</v>
      </c>
      <c r="D22">
        <v>3.5799999999999998E-2</v>
      </c>
    </row>
    <row r="23" spans="1:4" x14ac:dyDescent="0.2">
      <c r="A23">
        <v>95</v>
      </c>
      <c r="B23" t="s">
        <v>30</v>
      </c>
      <c r="C23">
        <v>1</v>
      </c>
      <c r="D23">
        <v>2.1600000000000001E-2</v>
      </c>
    </row>
    <row r="24" spans="1:4" x14ac:dyDescent="0.2">
      <c r="A24">
        <v>95</v>
      </c>
      <c r="B24" t="s">
        <v>30</v>
      </c>
      <c r="C24">
        <v>2</v>
      </c>
      <c r="D24">
        <v>2.6200000000000001E-2</v>
      </c>
    </row>
    <row r="25" spans="1:4" x14ac:dyDescent="0.2">
      <c r="A25">
        <v>95</v>
      </c>
      <c r="B25" t="s">
        <v>30</v>
      </c>
      <c r="C25">
        <v>3</v>
      </c>
      <c r="D25">
        <v>2.5399999999999999E-2</v>
      </c>
    </row>
    <row r="26" spans="1:4" x14ac:dyDescent="0.2">
      <c r="A26">
        <v>118</v>
      </c>
      <c r="B26" t="s">
        <v>27</v>
      </c>
      <c r="C26">
        <v>1</v>
      </c>
      <c r="D26">
        <v>2.8400000000000002E-2</v>
      </c>
    </row>
    <row r="27" spans="1:4" x14ac:dyDescent="0.2">
      <c r="A27">
        <v>118</v>
      </c>
      <c r="B27" t="s">
        <v>27</v>
      </c>
      <c r="C27">
        <v>2</v>
      </c>
      <c r="D27">
        <v>4.1700000000000001E-2</v>
      </c>
    </row>
    <row r="28" spans="1:4" x14ac:dyDescent="0.2">
      <c r="A28">
        <v>118</v>
      </c>
      <c r="B28" t="s">
        <v>27</v>
      </c>
      <c r="C28">
        <v>3</v>
      </c>
      <c r="D28">
        <v>4.1799999999999997E-2</v>
      </c>
    </row>
    <row r="29" spans="1:4" x14ac:dyDescent="0.2">
      <c r="A29">
        <v>118</v>
      </c>
      <c r="B29" t="s">
        <v>28</v>
      </c>
      <c r="C29">
        <v>1</v>
      </c>
      <c r="D29">
        <v>3.4299999999999997E-2</v>
      </c>
    </row>
    <row r="30" spans="1:4" x14ac:dyDescent="0.2">
      <c r="A30">
        <v>118</v>
      </c>
      <c r="B30" t="s">
        <v>28</v>
      </c>
      <c r="C30">
        <v>2</v>
      </c>
      <c r="D30">
        <v>0.41399999999999998</v>
      </c>
    </row>
    <row r="31" spans="1:4" x14ac:dyDescent="0.2">
      <c r="A31">
        <v>118</v>
      </c>
      <c r="B31" t="s">
        <v>28</v>
      </c>
      <c r="C31">
        <v>3</v>
      </c>
      <c r="D31">
        <v>0.44</v>
      </c>
    </row>
    <row r="32" spans="1:4" x14ac:dyDescent="0.2">
      <c r="A32">
        <v>118</v>
      </c>
      <c r="B32" t="s">
        <v>29</v>
      </c>
      <c r="C32">
        <v>1</v>
      </c>
      <c r="D32">
        <v>4.5699999999999998E-2</v>
      </c>
    </row>
    <row r="33" spans="1:5" x14ac:dyDescent="0.2">
      <c r="A33">
        <v>118</v>
      </c>
      <c r="B33" t="s">
        <v>29</v>
      </c>
      <c r="C33">
        <v>2</v>
      </c>
      <c r="D33">
        <v>0.45500000000000002</v>
      </c>
    </row>
    <row r="34" spans="1:5" x14ac:dyDescent="0.2">
      <c r="A34">
        <v>118</v>
      </c>
      <c r="B34" t="s">
        <v>29</v>
      </c>
      <c r="C34">
        <v>3</v>
      </c>
      <c r="D34">
        <v>0.434</v>
      </c>
    </row>
    <row r="35" spans="1:5" x14ac:dyDescent="0.2">
      <c r="A35">
        <v>118</v>
      </c>
      <c r="B35" t="s">
        <v>30</v>
      </c>
      <c r="C35">
        <v>1</v>
      </c>
      <c r="D35">
        <v>3.3599999999999998E-2</v>
      </c>
    </row>
    <row r="36" spans="1:5" x14ac:dyDescent="0.2">
      <c r="A36">
        <v>118</v>
      </c>
      <c r="B36" t="s">
        <v>30</v>
      </c>
      <c r="C36">
        <v>2</v>
      </c>
      <c r="D36">
        <v>0.39800000000000002</v>
      </c>
    </row>
    <row r="37" spans="1:5" x14ac:dyDescent="0.2">
      <c r="A37">
        <v>118</v>
      </c>
      <c r="B37" t="s">
        <v>30</v>
      </c>
      <c r="C37">
        <v>3</v>
      </c>
      <c r="D37">
        <v>4.3700000000000003E-2</v>
      </c>
    </row>
    <row r="38" spans="1:5" x14ac:dyDescent="0.2">
      <c r="A38">
        <v>144</v>
      </c>
      <c r="B38" t="s">
        <v>27</v>
      </c>
      <c r="C38">
        <v>1</v>
      </c>
      <c r="D38">
        <v>2.8299999999999999E-2</v>
      </c>
      <c r="E38" t="s">
        <v>31</v>
      </c>
    </row>
    <row r="39" spans="1:5" x14ac:dyDescent="0.2">
      <c r="A39">
        <v>144</v>
      </c>
      <c r="B39" t="s">
        <v>27</v>
      </c>
      <c r="C39">
        <v>4</v>
      </c>
      <c r="D39">
        <v>3.2500000000000001E-2</v>
      </c>
    </row>
    <row r="40" spans="1:5" x14ac:dyDescent="0.2">
      <c r="A40">
        <v>144</v>
      </c>
      <c r="B40" t="s">
        <v>27</v>
      </c>
      <c r="C40">
        <v>3</v>
      </c>
    </row>
    <row r="41" spans="1:5" x14ac:dyDescent="0.2">
      <c r="A41">
        <v>144</v>
      </c>
      <c r="B41" t="s">
        <v>28</v>
      </c>
      <c r="C41">
        <v>1</v>
      </c>
      <c r="D41">
        <v>3.0300000000000001E-2</v>
      </c>
    </row>
    <row r="42" spans="1:5" x14ac:dyDescent="0.2">
      <c r="A42">
        <v>144</v>
      </c>
      <c r="B42" t="s">
        <v>28</v>
      </c>
      <c r="C42">
        <v>4</v>
      </c>
      <c r="D42">
        <v>3.56E-2</v>
      </c>
    </row>
    <row r="43" spans="1:5" x14ac:dyDescent="0.2">
      <c r="A43">
        <v>144</v>
      </c>
      <c r="B43" t="s">
        <v>28</v>
      </c>
      <c r="C43">
        <v>3</v>
      </c>
    </row>
    <row r="44" spans="1:5" x14ac:dyDescent="0.2">
      <c r="A44">
        <v>144</v>
      </c>
      <c r="B44" t="s">
        <v>29</v>
      </c>
      <c r="C44">
        <v>1</v>
      </c>
      <c r="D44">
        <v>3.5799999999999998E-2</v>
      </c>
    </row>
    <row r="45" spans="1:5" x14ac:dyDescent="0.2">
      <c r="A45">
        <v>144</v>
      </c>
      <c r="B45" t="s">
        <v>29</v>
      </c>
      <c r="C45">
        <v>4</v>
      </c>
      <c r="D45">
        <v>3.7400000000000003E-2</v>
      </c>
    </row>
    <row r="46" spans="1:5" x14ac:dyDescent="0.2">
      <c r="A46">
        <v>144</v>
      </c>
      <c r="B46" t="s">
        <v>29</v>
      </c>
      <c r="C46">
        <v>3</v>
      </c>
    </row>
    <row r="47" spans="1:5" x14ac:dyDescent="0.2">
      <c r="A47">
        <v>144</v>
      </c>
      <c r="B47" t="s">
        <v>30</v>
      </c>
      <c r="C47">
        <v>1</v>
      </c>
      <c r="D47">
        <v>2.76E-2</v>
      </c>
    </row>
    <row r="48" spans="1:5" x14ac:dyDescent="0.2">
      <c r="A48">
        <v>144</v>
      </c>
      <c r="B48" t="s">
        <v>30</v>
      </c>
      <c r="C48">
        <v>6</v>
      </c>
      <c r="D48">
        <v>2.8199999999999999E-2</v>
      </c>
    </row>
    <row r="49" spans="1:5" x14ac:dyDescent="0.2">
      <c r="A49">
        <v>144</v>
      </c>
      <c r="B49" t="s">
        <v>30</v>
      </c>
      <c r="C49">
        <v>3</v>
      </c>
    </row>
    <row r="50" spans="1:5" x14ac:dyDescent="0.2">
      <c r="A50">
        <v>168</v>
      </c>
      <c r="B50" t="s">
        <v>27</v>
      </c>
      <c r="C50">
        <v>1</v>
      </c>
      <c r="D50">
        <v>4.1599999999999998E-2</v>
      </c>
      <c r="E50" t="s">
        <v>32</v>
      </c>
    </row>
    <row r="51" spans="1:5" x14ac:dyDescent="0.2">
      <c r="A51">
        <v>168</v>
      </c>
      <c r="B51" t="s">
        <v>27</v>
      </c>
      <c r="C51">
        <v>2</v>
      </c>
      <c r="D51">
        <v>4.82E-2</v>
      </c>
    </row>
    <row r="52" spans="1:5" x14ac:dyDescent="0.2">
      <c r="A52">
        <v>168</v>
      </c>
      <c r="B52" t="s">
        <v>27</v>
      </c>
      <c r="C52">
        <v>3</v>
      </c>
      <c r="D52">
        <v>5.0799999999999998E-2</v>
      </c>
    </row>
    <row r="53" spans="1:5" x14ac:dyDescent="0.2">
      <c r="A53">
        <v>168</v>
      </c>
      <c r="B53" t="s">
        <v>28</v>
      </c>
      <c r="C53">
        <v>1</v>
      </c>
      <c r="D53">
        <v>3.6900000000000002E-2</v>
      </c>
    </row>
    <row r="54" spans="1:5" x14ac:dyDescent="0.2">
      <c r="A54">
        <v>168</v>
      </c>
      <c r="B54" t="s">
        <v>28</v>
      </c>
      <c r="C54">
        <v>2</v>
      </c>
      <c r="D54">
        <v>3.73E-2</v>
      </c>
    </row>
    <row r="55" spans="1:5" x14ac:dyDescent="0.2">
      <c r="A55">
        <v>168</v>
      </c>
      <c r="B55" t="s">
        <v>28</v>
      </c>
      <c r="C55">
        <v>3</v>
      </c>
      <c r="D55">
        <v>3.85E-2</v>
      </c>
    </row>
    <row r="56" spans="1:5" x14ac:dyDescent="0.2">
      <c r="A56">
        <v>168</v>
      </c>
      <c r="B56" t="s">
        <v>29</v>
      </c>
      <c r="C56">
        <v>1</v>
      </c>
      <c r="D56">
        <v>3.4200000000000001E-2</v>
      </c>
    </row>
    <row r="57" spans="1:5" x14ac:dyDescent="0.2">
      <c r="A57">
        <v>168</v>
      </c>
      <c r="B57" t="s">
        <v>29</v>
      </c>
      <c r="C57">
        <v>2</v>
      </c>
      <c r="D57">
        <v>3.8300000000000001E-2</v>
      </c>
    </row>
    <row r="58" spans="1:5" x14ac:dyDescent="0.2">
      <c r="A58">
        <v>168</v>
      </c>
      <c r="B58" t="s">
        <v>29</v>
      </c>
      <c r="C58">
        <v>3</v>
      </c>
      <c r="D58">
        <v>3.6299999999999999E-2</v>
      </c>
    </row>
    <row r="59" spans="1:5" x14ac:dyDescent="0.2">
      <c r="A59">
        <v>168</v>
      </c>
      <c r="B59" t="s">
        <v>30</v>
      </c>
      <c r="C59">
        <v>1</v>
      </c>
      <c r="D59">
        <v>3.2300000000000002E-2</v>
      </c>
    </row>
    <row r="60" spans="1:5" x14ac:dyDescent="0.2">
      <c r="A60">
        <v>168</v>
      </c>
      <c r="B60" t="s">
        <v>30</v>
      </c>
      <c r="C60">
        <v>2</v>
      </c>
      <c r="D60">
        <v>3.4700000000000002E-2</v>
      </c>
    </row>
    <row r="61" spans="1:5" x14ac:dyDescent="0.2">
      <c r="A61">
        <v>168</v>
      </c>
      <c r="B61" t="s">
        <v>30</v>
      </c>
      <c r="C61">
        <v>3</v>
      </c>
      <c r="D61">
        <v>3.3500000000000002E-2</v>
      </c>
    </row>
    <row r="62" spans="1:5" x14ac:dyDescent="0.2">
      <c r="A62">
        <v>193</v>
      </c>
      <c r="B62" t="s">
        <v>27</v>
      </c>
      <c r="C62">
        <v>1</v>
      </c>
      <c r="D62">
        <v>4.4600000000000001E-2</v>
      </c>
    </row>
    <row r="63" spans="1:5" x14ac:dyDescent="0.2">
      <c r="A63">
        <v>193</v>
      </c>
      <c r="B63" t="s">
        <v>27</v>
      </c>
      <c r="C63">
        <v>2</v>
      </c>
      <c r="D63">
        <v>5.0099999999999999E-2</v>
      </c>
    </row>
    <row r="64" spans="1:5" x14ac:dyDescent="0.2">
      <c r="A64">
        <v>193</v>
      </c>
      <c r="B64" t="s">
        <v>27</v>
      </c>
      <c r="C64">
        <v>3</v>
      </c>
      <c r="D64">
        <v>5.3999999999999999E-2</v>
      </c>
    </row>
    <row r="65" spans="1:4" x14ac:dyDescent="0.2">
      <c r="A65">
        <v>193</v>
      </c>
      <c r="B65" t="s">
        <v>28</v>
      </c>
      <c r="C65">
        <v>1</v>
      </c>
      <c r="D65">
        <v>3.44E-2</v>
      </c>
    </row>
    <row r="66" spans="1:4" x14ac:dyDescent="0.2">
      <c r="A66">
        <v>193</v>
      </c>
      <c r="B66" t="s">
        <v>28</v>
      </c>
      <c r="C66">
        <v>4</v>
      </c>
      <c r="D66">
        <v>4.3299999999999998E-2</v>
      </c>
    </row>
    <row r="67" spans="1:4" x14ac:dyDescent="0.2">
      <c r="A67">
        <v>193</v>
      </c>
      <c r="B67" t="s">
        <v>28</v>
      </c>
      <c r="C67">
        <v>5</v>
      </c>
      <c r="D67">
        <v>4.3299999999999998E-2</v>
      </c>
    </row>
    <row r="68" spans="1:4" x14ac:dyDescent="0.2">
      <c r="A68">
        <v>193</v>
      </c>
      <c r="B68" t="s">
        <v>28</v>
      </c>
      <c r="C68">
        <v>2</v>
      </c>
      <c r="D68">
        <v>0.41399999999999998</v>
      </c>
    </row>
    <row r="69" spans="1:4" x14ac:dyDescent="0.2">
      <c r="A69">
        <v>193</v>
      </c>
      <c r="B69" t="s">
        <v>29</v>
      </c>
      <c r="C69">
        <v>1</v>
      </c>
      <c r="D69">
        <v>3.8800000000000001E-2</v>
      </c>
    </row>
    <row r="70" spans="1:4" x14ac:dyDescent="0.2">
      <c r="A70">
        <v>193</v>
      </c>
      <c r="B70" t="s">
        <v>29</v>
      </c>
      <c r="C70">
        <v>4</v>
      </c>
      <c r="D70">
        <v>4.19E-2</v>
      </c>
    </row>
    <row r="71" spans="1:4" x14ac:dyDescent="0.2">
      <c r="A71">
        <v>193</v>
      </c>
      <c r="B71" t="s">
        <v>29</v>
      </c>
      <c r="C71">
        <v>5</v>
      </c>
      <c r="D71">
        <v>4.19E-2</v>
      </c>
    </row>
    <row r="72" spans="1:4" x14ac:dyDescent="0.2">
      <c r="A72">
        <v>193</v>
      </c>
      <c r="B72" t="s">
        <v>29</v>
      </c>
      <c r="C72">
        <v>2</v>
      </c>
      <c r="D72">
        <v>4.24E-2</v>
      </c>
    </row>
    <row r="73" spans="1:4" x14ac:dyDescent="0.2">
      <c r="A73">
        <v>193</v>
      </c>
      <c r="B73" t="s">
        <v>30</v>
      </c>
      <c r="C73">
        <v>1</v>
      </c>
      <c r="D73">
        <v>4.3200000000000002E-2</v>
      </c>
    </row>
    <row r="74" spans="1:4" x14ac:dyDescent="0.2">
      <c r="A74">
        <v>193</v>
      </c>
      <c r="B74" t="s">
        <v>30</v>
      </c>
      <c r="C74">
        <v>2</v>
      </c>
      <c r="D74">
        <v>3.8600000000000002E-2</v>
      </c>
    </row>
    <row r="75" spans="1:4" x14ac:dyDescent="0.2">
      <c r="A75">
        <v>193</v>
      </c>
      <c r="B75" t="s">
        <v>30</v>
      </c>
      <c r="C75">
        <v>5</v>
      </c>
      <c r="D75">
        <v>3.7900000000000003E-2</v>
      </c>
    </row>
    <row r="76" spans="1:4" x14ac:dyDescent="0.2">
      <c r="A76">
        <v>193</v>
      </c>
      <c r="B76" t="s">
        <v>30</v>
      </c>
      <c r="C76">
        <v>3</v>
      </c>
      <c r="D76">
        <v>3.7999999999999999E-2</v>
      </c>
    </row>
    <row r="77" spans="1:4" x14ac:dyDescent="0.2">
      <c r="A77" t="s">
        <v>33</v>
      </c>
      <c r="B7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2678B-C0DC-0747-8405-68DAF987432F}">
  <dimension ref="A1:AC98"/>
  <sheetViews>
    <sheetView topLeftCell="Z13" zoomScale="200" workbookViewId="0">
      <selection activeCell="E28" sqref="E28"/>
    </sheetView>
  </sheetViews>
  <sheetFormatPr baseColWidth="10" defaultRowHeight="16" x14ac:dyDescent="0.2"/>
  <cols>
    <col min="5" max="5" width="13" bestFit="1" customWidth="1"/>
    <col min="6" max="6" width="13" customWidth="1"/>
  </cols>
  <sheetData>
    <row r="1" spans="1:29" x14ac:dyDescent="0.2">
      <c r="A1" t="s">
        <v>4</v>
      </c>
      <c r="B1" t="s">
        <v>0</v>
      </c>
      <c r="C1" t="s">
        <v>26</v>
      </c>
      <c r="D1" t="s">
        <v>25</v>
      </c>
      <c r="E1" t="s">
        <v>37</v>
      </c>
      <c r="F1" t="s">
        <v>52</v>
      </c>
      <c r="G1" t="s">
        <v>38</v>
      </c>
      <c r="H1" t="s">
        <v>39</v>
      </c>
      <c r="I1" t="s">
        <v>40</v>
      </c>
      <c r="J1" t="s">
        <v>41</v>
      </c>
      <c r="W1" t="s">
        <v>42</v>
      </c>
    </row>
    <row r="2" spans="1:29" s="1" customFormat="1" x14ac:dyDescent="0.2">
      <c r="A2" s="1">
        <v>18.5</v>
      </c>
      <c r="B2" s="1" t="s">
        <v>28</v>
      </c>
      <c r="C2" s="1">
        <v>1</v>
      </c>
      <c r="D2" s="1">
        <v>-2.3E-3</v>
      </c>
      <c r="E2" s="1">
        <v>0</v>
      </c>
      <c r="F2" s="3">
        <f>10000000000*E2*E2+600000000*E2+1000000</f>
        <v>1000000</v>
      </c>
      <c r="G2" s="1">
        <v>10</v>
      </c>
      <c r="H2" s="1">
        <v>6</v>
      </c>
      <c r="I2" s="1">
        <v>9</v>
      </c>
      <c r="J2" s="1">
        <v>6</v>
      </c>
      <c r="K2" s="1">
        <v>9</v>
      </c>
      <c r="L2" s="1">
        <v>5</v>
      </c>
      <c r="M2" s="1">
        <v>1</v>
      </c>
      <c r="N2" s="1">
        <v>6</v>
      </c>
      <c r="O2" s="1">
        <v>7</v>
      </c>
      <c r="P2" s="1">
        <v>1</v>
      </c>
      <c r="Q2" s="1">
        <v>8</v>
      </c>
      <c r="R2" s="1">
        <v>4</v>
      </c>
      <c r="S2" s="1">
        <v>2</v>
      </c>
      <c r="T2" s="1">
        <v>8</v>
      </c>
      <c r="U2" s="1">
        <v>1</v>
      </c>
      <c r="V2" s="1">
        <v>6</v>
      </c>
      <c r="W2" s="3">
        <f>(AVERAGE(G2:V2))*200000</f>
        <v>1112500</v>
      </c>
      <c r="X2" s="3">
        <f>W2/0.6</f>
        <v>1854166.6666666667</v>
      </c>
    </row>
    <row r="3" spans="1:29" s="1" customFormat="1" x14ac:dyDescent="0.2">
      <c r="A3" s="1">
        <v>18.5</v>
      </c>
      <c r="B3" s="1" t="s">
        <v>28</v>
      </c>
      <c r="C3" s="1">
        <v>2</v>
      </c>
      <c r="D3" s="1">
        <v>1.9E-3</v>
      </c>
      <c r="E3" s="1">
        <f t="shared" ref="E3:E8" si="0">D3/0.6</f>
        <v>3.1666666666666666E-3</v>
      </c>
      <c r="F3" s="3">
        <f t="shared" ref="F3:F66" si="1">10000000000*E3*E3+600000000*E3+1000000</f>
        <v>3000277.777777778</v>
      </c>
      <c r="G3" s="1">
        <v>29</v>
      </c>
      <c r="H3" s="1">
        <v>31</v>
      </c>
      <c r="I3" s="1">
        <v>30</v>
      </c>
      <c r="J3" s="1">
        <v>33</v>
      </c>
      <c r="K3" s="1">
        <v>33</v>
      </c>
      <c r="L3" s="1">
        <v>33</v>
      </c>
      <c r="M3" s="1">
        <v>27</v>
      </c>
      <c r="N3" s="1">
        <v>36</v>
      </c>
      <c r="O3" s="1">
        <v>35</v>
      </c>
      <c r="P3" s="1">
        <v>34</v>
      </c>
      <c r="Q3" s="1">
        <v>32</v>
      </c>
      <c r="R3" s="1">
        <v>35</v>
      </c>
      <c r="S3" s="1">
        <v>33</v>
      </c>
      <c r="T3" s="1">
        <v>38</v>
      </c>
      <c r="U3" s="1">
        <v>33</v>
      </c>
      <c r="V3" s="1">
        <v>25</v>
      </c>
      <c r="W3" s="3">
        <f>(AVERAGE(G3:V3))*200000</f>
        <v>6462500</v>
      </c>
      <c r="X3" s="3">
        <f>W3/0.6</f>
        <v>10770833.333333334</v>
      </c>
    </row>
    <row r="4" spans="1:29" s="1" customFormat="1" x14ac:dyDescent="0.2">
      <c r="A4" s="1">
        <v>18.5</v>
      </c>
      <c r="B4" s="1" t="s">
        <v>28</v>
      </c>
      <c r="C4" s="1">
        <v>3</v>
      </c>
      <c r="D4" s="1">
        <v>4.1999999999999997E-3</v>
      </c>
      <c r="E4" s="1">
        <f t="shared" si="0"/>
        <v>7.0000000000000001E-3</v>
      </c>
      <c r="F4" s="3">
        <f t="shared" si="1"/>
        <v>5690000</v>
      </c>
      <c r="G4" s="1">
        <v>14</v>
      </c>
      <c r="H4" s="1">
        <v>9</v>
      </c>
      <c r="I4" s="1">
        <v>11</v>
      </c>
      <c r="J4" s="1">
        <v>6</v>
      </c>
      <c r="K4" s="1">
        <v>13</v>
      </c>
      <c r="L4" s="1">
        <v>11</v>
      </c>
      <c r="M4" s="1">
        <v>11</v>
      </c>
      <c r="N4" s="1">
        <v>12</v>
      </c>
      <c r="O4" s="1">
        <v>17</v>
      </c>
      <c r="P4" s="1">
        <v>11</v>
      </c>
      <c r="Q4" s="1">
        <v>10</v>
      </c>
      <c r="R4" s="1">
        <v>9</v>
      </c>
      <c r="S4" s="1">
        <v>15</v>
      </c>
      <c r="T4" s="1">
        <v>11</v>
      </c>
      <c r="U4" s="1">
        <v>7</v>
      </c>
      <c r="V4" s="1">
        <v>14</v>
      </c>
      <c r="W4" s="3">
        <f>(AVERAGE(G4:V4))*200000</f>
        <v>2262500</v>
      </c>
      <c r="X4" s="3">
        <f>W4/0.6</f>
        <v>3770833.3333333335</v>
      </c>
      <c r="AB4" s="1" t="s">
        <v>25</v>
      </c>
      <c r="AC4" s="1" t="s">
        <v>42</v>
      </c>
    </row>
    <row r="5" spans="1:29" s="2" customFormat="1" x14ac:dyDescent="0.2">
      <c r="A5" s="2">
        <v>18.5</v>
      </c>
      <c r="B5" s="2" t="s">
        <v>29</v>
      </c>
      <c r="C5" s="2">
        <v>1</v>
      </c>
      <c r="D5" s="2">
        <v>4.1999999999999997E-3</v>
      </c>
      <c r="E5" s="2">
        <f t="shared" si="0"/>
        <v>7.0000000000000001E-3</v>
      </c>
      <c r="F5" s="3">
        <f t="shared" si="1"/>
        <v>5690000</v>
      </c>
      <c r="AB5" s="2">
        <v>0</v>
      </c>
      <c r="AC5" s="2">
        <v>1112500</v>
      </c>
    </row>
    <row r="6" spans="1:29" s="2" customFormat="1" x14ac:dyDescent="0.2">
      <c r="A6" s="2">
        <v>18.5</v>
      </c>
      <c r="B6" s="2" t="s">
        <v>29</v>
      </c>
      <c r="C6" s="2">
        <v>2</v>
      </c>
      <c r="D6" s="2">
        <v>2.0999999999999999E-3</v>
      </c>
      <c r="E6" s="2">
        <f t="shared" si="0"/>
        <v>3.5000000000000001E-3</v>
      </c>
      <c r="F6" s="3">
        <f t="shared" si="1"/>
        <v>3222500</v>
      </c>
      <c r="AB6" s="2">
        <v>3.1666666666666666E-3</v>
      </c>
      <c r="AC6" s="2">
        <v>6462500</v>
      </c>
    </row>
    <row r="7" spans="1:29" s="2" customFormat="1" x14ac:dyDescent="0.2">
      <c r="A7" s="2">
        <v>18.5</v>
      </c>
      <c r="B7" s="2" t="s">
        <v>29</v>
      </c>
      <c r="C7" s="2">
        <v>3</v>
      </c>
      <c r="D7" s="2">
        <v>2.3E-3</v>
      </c>
      <c r="E7" s="2">
        <f t="shared" si="0"/>
        <v>3.8333333333333336E-3</v>
      </c>
      <c r="F7" s="3">
        <f t="shared" si="1"/>
        <v>3446944.4444444445</v>
      </c>
      <c r="AB7" s="2">
        <v>7.0000000000000001E-3</v>
      </c>
      <c r="AC7" s="2">
        <v>2262500</v>
      </c>
    </row>
    <row r="8" spans="1:29" s="1" customFormat="1" x14ac:dyDescent="0.2">
      <c r="A8" s="1">
        <v>18.5</v>
      </c>
      <c r="B8" s="1" t="s">
        <v>30</v>
      </c>
      <c r="C8" s="1">
        <v>1</v>
      </c>
      <c r="D8" s="1">
        <v>2.9999999999999997E-4</v>
      </c>
      <c r="E8" s="1">
        <f t="shared" si="0"/>
        <v>5.0000000000000001E-4</v>
      </c>
      <c r="F8" s="3">
        <f t="shared" si="1"/>
        <v>1302500</v>
      </c>
      <c r="AB8" s="1">
        <v>8.0000000000000002E-3</v>
      </c>
      <c r="AC8" s="1">
        <v>5850000</v>
      </c>
    </row>
    <row r="9" spans="1:29" s="1" customFormat="1" x14ac:dyDescent="0.2">
      <c r="A9" s="1">
        <v>18.5</v>
      </c>
      <c r="B9" s="1" t="s">
        <v>30</v>
      </c>
      <c r="C9" s="1">
        <v>2</v>
      </c>
      <c r="D9" s="1">
        <v>-2.2000000000000001E-3</v>
      </c>
      <c r="E9" s="1">
        <v>0</v>
      </c>
      <c r="F9" s="3">
        <f t="shared" si="1"/>
        <v>1000000</v>
      </c>
      <c r="AB9" s="1">
        <v>2.5100000000000001E-2</v>
      </c>
      <c r="AC9" s="1">
        <v>19162500</v>
      </c>
    </row>
    <row r="10" spans="1:29" s="1" customFormat="1" x14ac:dyDescent="0.2">
      <c r="A10" s="1">
        <v>18.5</v>
      </c>
      <c r="B10" s="1" t="s">
        <v>30</v>
      </c>
      <c r="C10" s="1">
        <v>3</v>
      </c>
      <c r="D10" s="1">
        <v>-6.9999999999999999E-4</v>
      </c>
      <c r="E10" s="1">
        <v>0</v>
      </c>
      <c r="F10" s="3">
        <f t="shared" si="1"/>
        <v>1000000</v>
      </c>
      <c r="AB10" s="1">
        <v>1.84E-2</v>
      </c>
      <c r="AC10" s="1">
        <v>14525000</v>
      </c>
    </row>
    <row r="11" spans="1:29" s="2" customFormat="1" x14ac:dyDescent="0.2">
      <c r="A11" s="2">
        <v>18.5</v>
      </c>
      <c r="B11" s="2" t="s">
        <v>36</v>
      </c>
      <c r="C11" s="2">
        <v>1</v>
      </c>
      <c r="D11" s="2">
        <v>-1.8E-3</v>
      </c>
      <c r="E11" s="2">
        <v>0</v>
      </c>
      <c r="F11" s="3">
        <f t="shared" si="1"/>
        <v>1000000</v>
      </c>
      <c r="AB11" s="2">
        <v>3.0300000000000001E-2</v>
      </c>
      <c r="AC11" s="2">
        <v>35175000</v>
      </c>
    </row>
    <row r="12" spans="1:29" s="2" customFormat="1" x14ac:dyDescent="0.2">
      <c r="A12" s="2">
        <v>18.5</v>
      </c>
      <c r="B12" s="2" t="s">
        <v>36</v>
      </c>
      <c r="C12" s="2">
        <v>2</v>
      </c>
      <c r="D12" s="2">
        <v>-3.0000000000000001E-3</v>
      </c>
      <c r="E12" s="2">
        <v>0</v>
      </c>
      <c r="F12" s="3">
        <f t="shared" si="1"/>
        <v>1000000</v>
      </c>
      <c r="AB12" s="2">
        <v>3.1399999999999997E-2</v>
      </c>
      <c r="AC12" s="2">
        <v>29887500</v>
      </c>
    </row>
    <row r="13" spans="1:29" s="2" customFormat="1" x14ac:dyDescent="0.2">
      <c r="A13" s="2">
        <v>18.5</v>
      </c>
      <c r="B13" s="2" t="s">
        <v>36</v>
      </c>
      <c r="C13" s="2">
        <v>3</v>
      </c>
      <c r="D13" s="2">
        <v>-1.1999999999999999E-3</v>
      </c>
      <c r="E13" s="2">
        <v>0</v>
      </c>
      <c r="F13" s="3">
        <f t="shared" si="1"/>
        <v>1000000</v>
      </c>
      <c r="AB13" s="2">
        <v>2.6200000000000001E-2</v>
      </c>
    </row>
    <row r="14" spans="1:29" s="1" customFormat="1" x14ac:dyDescent="0.2">
      <c r="A14" s="1">
        <v>23.5</v>
      </c>
      <c r="B14" s="1" t="s">
        <v>28</v>
      </c>
      <c r="C14" s="1">
        <v>1</v>
      </c>
      <c r="D14" s="1">
        <v>8.0000000000000002E-3</v>
      </c>
      <c r="E14" s="1">
        <f>D14/1.5</f>
        <v>5.3333333333333332E-3</v>
      </c>
      <c r="F14" s="3">
        <f t="shared" si="1"/>
        <v>4484444.444444444</v>
      </c>
      <c r="G14" s="1">
        <v>26</v>
      </c>
      <c r="H14" s="1">
        <v>32</v>
      </c>
      <c r="I14" s="1">
        <v>29</v>
      </c>
      <c r="J14" s="1">
        <v>37</v>
      </c>
      <c r="K14" s="1">
        <v>39</v>
      </c>
      <c r="L14" s="1">
        <v>43</v>
      </c>
      <c r="M14" s="1">
        <v>34</v>
      </c>
      <c r="N14" s="1">
        <v>32</v>
      </c>
      <c r="O14" s="1">
        <v>35</v>
      </c>
      <c r="P14" s="1">
        <v>31</v>
      </c>
      <c r="Q14" s="1">
        <v>25</v>
      </c>
      <c r="R14" s="1">
        <v>23</v>
      </c>
      <c r="S14" s="1">
        <v>21</v>
      </c>
      <c r="T14" s="1">
        <v>25</v>
      </c>
      <c r="U14" s="1">
        <v>21</v>
      </c>
      <c r="V14" s="1">
        <v>15</v>
      </c>
      <c r="W14" s="3">
        <f>(AVERAGE(G14:V14))*200000</f>
        <v>5850000</v>
      </c>
      <c r="X14" s="3">
        <f>W14/1.5</f>
        <v>3900000</v>
      </c>
      <c r="AB14" s="1">
        <v>4.02E-2</v>
      </c>
      <c r="AC14" s="1">
        <v>44512500</v>
      </c>
    </row>
    <row r="15" spans="1:29" s="1" customFormat="1" x14ac:dyDescent="0.2">
      <c r="A15" s="1">
        <v>23.5</v>
      </c>
      <c r="B15" s="1" t="s">
        <v>28</v>
      </c>
      <c r="C15" s="1">
        <v>2</v>
      </c>
      <c r="D15" s="1">
        <v>2.5100000000000001E-2</v>
      </c>
      <c r="E15" s="1">
        <f t="shared" ref="E15:E25" si="2">D15/1.5</f>
        <v>1.6733333333333333E-2</v>
      </c>
      <c r="F15" s="3">
        <f t="shared" si="1"/>
        <v>13840044.444444444</v>
      </c>
      <c r="G15" s="1">
        <v>84</v>
      </c>
      <c r="H15" s="1">
        <v>84</v>
      </c>
      <c r="I15" s="1">
        <v>90</v>
      </c>
      <c r="J15" s="1">
        <v>104</v>
      </c>
      <c r="K15" s="1">
        <v>114</v>
      </c>
      <c r="L15" s="1">
        <v>114</v>
      </c>
      <c r="M15" s="1">
        <v>94</v>
      </c>
      <c r="N15" s="1">
        <v>85</v>
      </c>
      <c r="O15" s="1">
        <v>99</v>
      </c>
      <c r="P15" s="1">
        <v>105</v>
      </c>
      <c r="Q15" s="1">
        <v>76</v>
      </c>
      <c r="R15" s="1">
        <v>79</v>
      </c>
      <c r="S15" s="1">
        <v>96</v>
      </c>
      <c r="T15" s="1">
        <v>111</v>
      </c>
      <c r="U15" s="1">
        <v>93</v>
      </c>
      <c r="V15" s="1">
        <v>105</v>
      </c>
      <c r="W15" s="3">
        <f>(AVERAGE(G15:V15))*200000</f>
        <v>19162500</v>
      </c>
      <c r="X15" s="3">
        <f>W15/1.5</f>
        <v>12775000</v>
      </c>
      <c r="AB15" s="1">
        <v>4.2099999999999999E-2</v>
      </c>
      <c r="AC15" s="1">
        <v>42137500</v>
      </c>
    </row>
    <row r="16" spans="1:29" s="1" customFormat="1" x14ac:dyDescent="0.2">
      <c r="A16" s="1">
        <v>23.5</v>
      </c>
      <c r="B16" s="1" t="s">
        <v>28</v>
      </c>
      <c r="C16" s="1">
        <v>3</v>
      </c>
      <c r="D16" s="1">
        <v>1.84E-2</v>
      </c>
      <c r="E16" s="1">
        <f t="shared" si="2"/>
        <v>1.2266666666666667E-2</v>
      </c>
      <c r="F16" s="3">
        <f t="shared" si="1"/>
        <v>9864711.1111111119</v>
      </c>
      <c r="G16" s="1">
        <v>79</v>
      </c>
      <c r="H16" s="1">
        <v>83</v>
      </c>
      <c r="I16" s="1">
        <v>90</v>
      </c>
      <c r="J16" s="1">
        <v>85</v>
      </c>
      <c r="K16" s="1">
        <v>79</v>
      </c>
      <c r="L16" s="1">
        <v>65</v>
      </c>
      <c r="M16" s="1">
        <v>80</v>
      </c>
      <c r="N16" s="1">
        <v>81</v>
      </c>
      <c r="O16" s="1">
        <v>63</v>
      </c>
      <c r="P16" s="1">
        <v>67</v>
      </c>
      <c r="Q16" s="1">
        <v>79</v>
      </c>
      <c r="R16" s="1">
        <v>67</v>
      </c>
      <c r="S16" s="1">
        <v>81</v>
      </c>
      <c r="T16" s="1">
        <v>74</v>
      </c>
      <c r="U16" s="1">
        <v>61</v>
      </c>
      <c r="V16" s="1">
        <v>28</v>
      </c>
      <c r="W16" s="3">
        <f>(AVERAGE(G16:V16))*200000</f>
        <v>14525000</v>
      </c>
      <c r="X16" s="3">
        <f>W16/1.5</f>
        <v>9683333.333333334</v>
      </c>
    </row>
    <row r="17" spans="1:24" s="2" customFormat="1" x14ac:dyDescent="0.2">
      <c r="A17" s="2">
        <v>23.5</v>
      </c>
      <c r="B17" s="2" t="s">
        <v>29</v>
      </c>
      <c r="C17" s="2">
        <v>1</v>
      </c>
      <c r="D17" s="2">
        <v>8.0999999999999996E-3</v>
      </c>
      <c r="E17" s="2">
        <f t="shared" si="2"/>
        <v>5.3999999999999994E-3</v>
      </c>
      <c r="F17" s="3">
        <f t="shared" si="1"/>
        <v>4531600</v>
      </c>
    </row>
    <row r="18" spans="1:24" s="2" customFormat="1" x14ac:dyDescent="0.2">
      <c r="A18" s="2">
        <v>23.5</v>
      </c>
      <c r="B18" s="2" t="s">
        <v>29</v>
      </c>
      <c r="C18" s="2">
        <v>2</v>
      </c>
      <c r="D18" s="2">
        <v>1.0500000000000001E-2</v>
      </c>
      <c r="E18" s="2">
        <f t="shared" si="2"/>
        <v>7.0000000000000001E-3</v>
      </c>
      <c r="F18" s="3">
        <f t="shared" si="1"/>
        <v>5690000</v>
      </c>
    </row>
    <row r="19" spans="1:24" s="2" customFormat="1" x14ac:dyDescent="0.2">
      <c r="A19" s="2">
        <v>23.5</v>
      </c>
      <c r="B19" s="2" t="s">
        <v>29</v>
      </c>
      <c r="C19" s="2">
        <v>3</v>
      </c>
      <c r="D19" s="2">
        <v>1.6799999999999999E-2</v>
      </c>
      <c r="E19" s="2">
        <f t="shared" si="2"/>
        <v>1.12E-2</v>
      </c>
      <c r="F19" s="3">
        <f t="shared" si="1"/>
        <v>8974400</v>
      </c>
    </row>
    <row r="20" spans="1:24" s="1" customFormat="1" x14ac:dyDescent="0.2">
      <c r="A20" s="1">
        <v>23.5</v>
      </c>
      <c r="B20" s="1" t="s">
        <v>30</v>
      </c>
      <c r="C20" s="1">
        <v>1</v>
      </c>
      <c r="D20" s="1">
        <v>9.1999999999999998E-3</v>
      </c>
      <c r="E20" s="1">
        <f t="shared" si="2"/>
        <v>6.1333333333333335E-3</v>
      </c>
      <c r="F20" s="3">
        <f t="shared" si="1"/>
        <v>5056177.777777778</v>
      </c>
    </row>
    <row r="21" spans="1:24" s="1" customFormat="1" x14ac:dyDescent="0.2">
      <c r="A21" s="1">
        <v>23.5</v>
      </c>
      <c r="B21" s="1" t="s">
        <v>30</v>
      </c>
      <c r="C21" s="1">
        <v>2</v>
      </c>
      <c r="D21" s="1">
        <v>6.7000000000000002E-3</v>
      </c>
      <c r="E21" s="1">
        <f t="shared" si="2"/>
        <v>4.4666666666666665E-3</v>
      </c>
      <c r="F21" s="3">
        <f t="shared" si="1"/>
        <v>3879511.111111111</v>
      </c>
    </row>
    <row r="22" spans="1:24" s="1" customFormat="1" x14ac:dyDescent="0.2">
      <c r="A22" s="1">
        <v>23.5</v>
      </c>
      <c r="B22" s="1" t="s">
        <v>30</v>
      </c>
      <c r="C22" s="1">
        <v>3</v>
      </c>
      <c r="D22" s="1">
        <v>1.3599999999999999E-2</v>
      </c>
      <c r="E22" s="1">
        <f t="shared" si="2"/>
        <v>9.0666666666666656E-3</v>
      </c>
      <c r="F22" s="3">
        <f t="shared" si="1"/>
        <v>7262044.4444444431</v>
      </c>
    </row>
    <row r="23" spans="1:24" s="2" customFormat="1" x14ac:dyDescent="0.2">
      <c r="A23" s="2">
        <v>23.5</v>
      </c>
      <c r="B23" s="2" t="s">
        <v>36</v>
      </c>
      <c r="C23" s="2">
        <v>1</v>
      </c>
      <c r="D23" s="2">
        <v>-6.9999999999999999E-4</v>
      </c>
      <c r="E23" s="2">
        <v>0</v>
      </c>
      <c r="F23" s="3">
        <f t="shared" si="1"/>
        <v>1000000</v>
      </c>
    </row>
    <row r="24" spans="1:24" s="2" customFormat="1" x14ac:dyDescent="0.2">
      <c r="A24" s="2">
        <v>23.5</v>
      </c>
      <c r="B24" s="2" t="s">
        <v>36</v>
      </c>
      <c r="C24" s="2">
        <v>2</v>
      </c>
      <c r="D24" s="2">
        <v>9.1999999999999998E-3</v>
      </c>
      <c r="E24" s="2">
        <f t="shared" si="2"/>
        <v>6.1333333333333335E-3</v>
      </c>
      <c r="F24" s="3">
        <f t="shared" si="1"/>
        <v>5056177.777777778</v>
      </c>
    </row>
    <row r="25" spans="1:24" s="2" customFormat="1" x14ac:dyDescent="0.2">
      <c r="A25" s="2">
        <v>23.5</v>
      </c>
      <c r="B25" s="2" t="s">
        <v>36</v>
      </c>
      <c r="C25" s="2">
        <v>3</v>
      </c>
      <c r="D25" s="2">
        <v>1.47E-2</v>
      </c>
      <c r="E25" s="2">
        <f t="shared" si="2"/>
        <v>9.7999999999999997E-3</v>
      </c>
      <c r="F25" s="3">
        <f t="shared" si="1"/>
        <v>7840400</v>
      </c>
    </row>
    <row r="26" spans="1:24" s="1" customFormat="1" x14ac:dyDescent="0.2">
      <c r="A26" s="1">
        <v>27</v>
      </c>
      <c r="B26" s="1" t="s">
        <v>28</v>
      </c>
      <c r="C26" s="1">
        <v>1</v>
      </c>
      <c r="D26" s="1">
        <v>3.0300000000000001E-2</v>
      </c>
      <c r="E26" s="1">
        <f>D26/2</f>
        <v>1.515E-2</v>
      </c>
      <c r="F26" s="3">
        <f t="shared" si="1"/>
        <v>12385225</v>
      </c>
      <c r="G26" s="1">
        <v>196</v>
      </c>
      <c r="H26" s="1">
        <v>201</v>
      </c>
      <c r="I26" s="1">
        <v>200</v>
      </c>
      <c r="J26" s="1">
        <v>182</v>
      </c>
      <c r="K26" s="1">
        <v>163</v>
      </c>
      <c r="L26" s="1">
        <v>168</v>
      </c>
      <c r="M26" s="1">
        <v>191</v>
      </c>
      <c r="N26" s="1">
        <v>184</v>
      </c>
      <c r="O26" s="1">
        <v>204</v>
      </c>
      <c r="P26" s="1">
        <v>169</v>
      </c>
      <c r="Q26" s="1">
        <v>163</v>
      </c>
      <c r="R26" s="1">
        <v>157</v>
      </c>
      <c r="S26" s="1">
        <v>157</v>
      </c>
      <c r="T26" s="1">
        <v>143</v>
      </c>
      <c r="U26" s="1">
        <v>169</v>
      </c>
      <c r="V26" s="1">
        <v>167</v>
      </c>
      <c r="W26" s="3">
        <f t="shared" ref="W26:W28" si="3">(AVERAGE(G26:V26))*200000</f>
        <v>35175000</v>
      </c>
      <c r="X26" s="3">
        <f>W26/2</f>
        <v>17587500</v>
      </c>
    </row>
    <row r="27" spans="1:24" s="1" customFormat="1" x14ac:dyDescent="0.2">
      <c r="A27" s="1">
        <v>27</v>
      </c>
      <c r="B27" s="1" t="s">
        <v>28</v>
      </c>
      <c r="C27" s="1">
        <v>2</v>
      </c>
      <c r="D27" s="1">
        <v>3.1399999999999997E-2</v>
      </c>
      <c r="E27" s="1">
        <f t="shared" ref="E27:E49" si="4">D27/2</f>
        <v>1.5699999999999999E-2</v>
      </c>
      <c r="F27" s="3">
        <f t="shared" si="1"/>
        <v>12884900</v>
      </c>
      <c r="G27" s="1">
        <v>205</v>
      </c>
      <c r="H27" s="1">
        <v>194</v>
      </c>
      <c r="I27" s="1">
        <v>215</v>
      </c>
      <c r="J27" s="1">
        <v>182</v>
      </c>
      <c r="K27" s="1">
        <v>181</v>
      </c>
      <c r="L27" s="1">
        <v>167</v>
      </c>
      <c r="M27" s="1">
        <v>141</v>
      </c>
      <c r="N27" s="1">
        <v>185</v>
      </c>
      <c r="O27" s="1">
        <v>131</v>
      </c>
      <c r="P27" s="1">
        <v>141</v>
      </c>
      <c r="Q27" s="1">
        <v>167</v>
      </c>
      <c r="R27" s="1">
        <v>105</v>
      </c>
      <c r="S27" s="1">
        <v>92</v>
      </c>
      <c r="T27" s="1">
        <v>110</v>
      </c>
      <c r="U27" s="1">
        <v>90</v>
      </c>
      <c r="V27" s="1">
        <v>85</v>
      </c>
      <c r="W27" s="3">
        <f t="shared" si="3"/>
        <v>29887500</v>
      </c>
      <c r="X27" s="3">
        <f>W27/2</f>
        <v>14943750</v>
      </c>
    </row>
    <row r="28" spans="1:24" s="1" customFormat="1" x14ac:dyDescent="0.2">
      <c r="A28" s="1">
        <v>27</v>
      </c>
      <c r="B28" s="1" t="s">
        <v>28</v>
      </c>
      <c r="C28" s="1">
        <v>3</v>
      </c>
      <c r="D28" s="1">
        <v>2.6200000000000001E-2</v>
      </c>
      <c r="E28" s="1">
        <f t="shared" si="4"/>
        <v>1.3100000000000001E-2</v>
      </c>
      <c r="F28" s="3">
        <f t="shared" si="1"/>
        <v>10576100</v>
      </c>
      <c r="G28" s="1">
        <v>64</v>
      </c>
      <c r="H28" s="1">
        <v>54</v>
      </c>
      <c r="I28" s="1">
        <v>57</v>
      </c>
      <c r="J28" s="1">
        <v>73</v>
      </c>
      <c r="K28" s="1">
        <v>65</v>
      </c>
      <c r="L28" s="1">
        <v>57</v>
      </c>
      <c r="M28" s="1">
        <v>53</v>
      </c>
      <c r="N28" s="1">
        <v>65</v>
      </c>
      <c r="O28" s="1">
        <v>74</v>
      </c>
      <c r="P28" s="1">
        <v>65</v>
      </c>
      <c r="Q28" s="1">
        <v>62</v>
      </c>
      <c r="R28" s="1">
        <v>48</v>
      </c>
      <c r="S28" s="1">
        <v>53</v>
      </c>
      <c r="T28" s="1">
        <v>44</v>
      </c>
      <c r="U28" s="1">
        <v>61</v>
      </c>
      <c r="V28" s="1">
        <v>33</v>
      </c>
      <c r="W28" s="3">
        <f t="shared" si="3"/>
        <v>11600000</v>
      </c>
      <c r="X28" s="3">
        <f>(AVERAGE(G28:V28))*200000</f>
        <v>11600000</v>
      </c>
    </row>
    <row r="29" spans="1:24" s="2" customFormat="1" x14ac:dyDescent="0.2">
      <c r="A29" s="2">
        <v>27</v>
      </c>
      <c r="B29" s="2" t="s">
        <v>29</v>
      </c>
      <c r="C29" s="2">
        <v>1</v>
      </c>
      <c r="D29" s="2">
        <v>3.2099999999999997E-2</v>
      </c>
      <c r="E29" s="2">
        <f t="shared" si="4"/>
        <v>1.6049999999999998E-2</v>
      </c>
      <c r="F29" s="3">
        <f t="shared" si="1"/>
        <v>13206024.999999996</v>
      </c>
    </row>
    <row r="30" spans="1:24" s="2" customFormat="1" x14ac:dyDescent="0.2">
      <c r="A30" s="2">
        <v>27</v>
      </c>
      <c r="B30" s="2" t="s">
        <v>29</v>
      </c>
      <c r="C30" s="2">
        <v>2</v>
      </c>
      <c r="D30" s="2">
        <v>2.9700000000000001E-2</v>
      </c>
      <c r="E30" s="2">
        <f t="shared" si="4"/>
        <v>1.485E-2</v>
      </c>
      <c r="F30" s="3">
        <f t="shared" si="1"/>
        <v>12115225</v>
      </c>
    </row>
    <row r="31" spans="1:24" s="2" customFormat="1" x14ac:dyDescent="0.2">
      <c r="A31" s="2">
        <v>27</v>
      </c>
      <c r="B31" s="2" t="s">
        <v>29</v>
      </c>
      <c r="C31" s="2">
        <v>3</v>
      </c>
      <c r="D31" s="2">
        <v>2.0500000000000001E-2</v>
      </c>
      <c r="E31" s="2">
        <f t="shared" si="4"/>
        <v>1.025E-2</v>
      </c>
      <c r="F31" s="3">
        <f t="shared" si="1"/>
        <v>8200625</v>
      </c>
    </row>
    <row r="32" spans="1:24" s="1" customFormat="1" x14ac:dyDescent="0.2">
      <c r="A32" s="1">
        <v>27</v>
      </c>
      <c r="B32" s="1" t="s">
        <v>30</v>
      </c>
      <c r="C32" s="1">
        <v>1</v>
      </c>
      <c r="D32" s="1">
        <v>2.5700000000000001E-2</v>
      </c>
      <c r="E32" s="1">
        <f t="shared" si="4"/>
        <v>1.285E-2</v>
      </c>
      <c r="F32" s="3">
        <f t="shared" si="1"/>
        <v>10361225</v>
      </c>
    </row>
    <row r="33" spans="1:24" s="1" customFormat="1" x14ac:dyDescent="0.2">
      <c r="A33" s="1">
        <v>27</v>
      </c>
      <c r="B33" s="1" t="s">
        <v>30</v>
      </c>
      <c r="C33" s="1">
        <v>2</v>
      </c>
      <c r="D33" s="1">
        <v>2.3E-2</v>
      </c>
      <c r="E33" s="1">
        <f t="shared" si="4"/>
        <v>1.15E-2</v>
      </c>
      <c r="F33" s="3">
        <f t="shared" si="1"/>
        <v>9222500</v>
      </c>
    </row>
    <row r="34" spans="1:24" s="1" customFormat="1" x14ac:dyDescent="0.2">
      <c r="A34" s="1">
        <v>27</v>
      </c>
      <c r="B34" s="1" t="s">
        <v>30</v>
      </c>
      <c r="C34" s="1">
        <v>3</v>
      </c>
      <c r="D34" s="1">
        <v>1.7999999999999999E-2</v>
      </c>
      <c r="E34" s="1">
        <f t="shared" si="4"/>
        <v>8.9999999999999993E-3</v>
      </c>
      <c r="F34" s="3">
        <f t="shared" si="1"/>
        <v>7210000</v>
      </c>
    </row>
    <row r="35" spans="1:24" s="2" customFormat="1" x14ac:dyDescent="0.2">
      <c r="A35" s="2">
        <v>27</v>
      </c>
      <c r="B35" s="2" t="s">
        <v>36</v>
      </c>
      <c r="C35" s="2">
        <v>1</v>
      </c>
      <c r="D35" s="2">
        <v>2.1399999999999999E-2</v>
      </c>
      <c r="E35" s="2">
        <f t="shared" si="4"/>
        <v>1.0699999999999999E-2</v>
      </c>
      <c r="F35" s="3">
        <f t="shared" si="1"/>
        <v>8564900</v>
      </c>
    </row>
    <row r="36" spans="1:24" s="2" customFormat="1" x14ac:dyDescent="0.2">
      <c r="A36" s="2">
        <v>27</v>
      </c>
      <c r="B36" s="2" t="s">
        <v>36</v>
      </c>
      <c r="C36" s="2">
        <v>2</v>
      </c>
      <c r="D36" s="2">
        <v>2.2599999999999999E-2</v>
      </c>
      <c r="E36" s="2">
        <f t="shared" si="4"/>
        <v>1.1299999999999999E-2</v>
      </c>
      <c r="F36" s="3">
        <f t="shared" si="1"/>
        <v>9056900</v>
      </c>
    </row>
    <row r="37" spans="1:24" s="2" customFormat="1" x14ac:dyDescent="0.2">
      <c r="A37" s="2">
        <v>27</v>
      </c>
      <c r="B37" s="2" t="s">
        <v>36</v>
      </c>
      <c r="C37" s="2">
        <v>3</v>
      </c>
      <c r="D37" s="2">
        <v>2.3E-2</v>
      </c>
      <c r="E37" s="2">
        <f t="shared" si="4"/>
        <v>1.15E-2</v>
      </c>
      <c r="F37" s="3">
        <f t="shared" si="1"/>
        <v>9222500</v>
      </c>
    </row>
    <row r="38" spans="1:24" s="1" customFormat="1" x14ac:dyDescent="0.2">
      <c r="A38" s="1">
        <v>33</v>
      </c>
      <c r="B38" s="1" t="s">
        <v>28</v>
      </c>
      <c r="C38" s="1">
        <v>1</v>
      </c>
      <c r="D38" s="1">
        <v>4.02E-2</v>
      </c>
      <c r="E38" s="1">
        <f t="shared" si="4"/>
        <v>2.01E-2</v>
      </c>
      <c r="F38" s="3">
        <f t="shared" si="1"/>
        <v>17100100</v>
      </c>
      <c r="G38" s="1">
        <v>241</v>
      </c>
      <c r="H38" s="1">
        <v>252</v>
      </c>
      <c r="I38" s="1">
        <v>235</v>
      </c>
      <c r="J38" s="1">
        <v>231</v>
      </c>
      <c r="K38" s="1">
        <v>220</v>
      </c>
      <c r="L38" s="1">
        <v>203</v>
      </c>
      <c r="M38" s="1">
        <v>255</v>
      </c>
      <c r="N38" s="1">
        <v>223</v>
      </c>
      <c r="O38" s="1">
        <v>244</v>
      </c>
      <c r="P38" s="1">
        <v>202</v>
      </c>
      <c r="Q38" s="1">
        <v>288</v>
      </c>
      <c r="R38" s="1">
        <v>199</v>
      </c>
      <c r="S38" s="1">
        <v>178</v>
      </c>
      <c r="T38" s="1">
        <v>214</v>
      </c>
      <c r="U38" s="1">
        <v>190</v>
      </c>
      <c r="V38" s="1">
        <v>186</v>
      </c>
      <c r="W38" s="3">
        <f t="shared" ref="W38:W40" si="5">(AVERAGE(G38:V38))*200000</f>
        <v>44512500</v>
      </c>
      <c r="X38" s="3">
        <f>W38/2</f>
        <v>22256250</v>
      </c>
    </row>
    <row r="39" spans="1:24" s="1" customFormat="1" x14ac:dyDescent="0.2">
      <c r="A39" s="1">
        <v>33</v>
      </c>
      <c r="B39" s="1" t="s">
        <v>28</v>
      </c>
      <c r="C39" s="1">
        <v>2</v>
      </c>
      <c r="D39" s="1">
        <v>4.2099999999999999E-2</v>
      </c>
      <c r="E39" s="1">
        <f t="shared" si="4"/>
        <v>2.1049999999999999E-2</v>
      </c>
      <c r="F39" s="3">
        <f t="shared" si="1"/>
        <v>18061025</v>
      </c>
      <c r="G39" s="1">
        <v>289</v>
      </c>
      <c r="H39" s="1">
        <v>290</v>
      </c>
      <c r="I39" s="1">
        <v>283</v>
      </c>
      <c r="J39" s="1">
        <v>257</v>
      </c>
      <c r="K39" s="1">
        <v>246</v>
      </c>
      <c r="L39" s="1">
        <v>200</v>
      </c>
      <c r="M39" s="1">
        <v>198</v>
      </c>
      <c r="N39" s="1">
        <v>204</v>
      </c>
      <c r="O39" s="1">
        <v>187</v>
      </c>
      <c r="P39" s="1">
        <v>175</v>
      </c>
      <c r="Q39" s="1">
        <v>236</v>
      </c>
      <c r="R39" s="1">
        <v>142</v>
      </c>
      <c r="S39" s="1">
        <v>201</v>
      </c>
      <c r="T39" s="1">
        <v>175</v>
      </c>
      <c r="U39" s="1">
        <v>139</v>
      </c>
      <c r="V39" s="1">
        <v>149</v>
      </c>
      <c r="W39" s="3">
        <f t="shared" si="5"/>
        <v>42137500</v>
      </c>
      <c r="X39" s="3">
        <f>W39/2</f>
        <v>21068750</v>
      </c>
    </row>
    <row r="40" spans="1:24" s="1" customFormat="1" x14ac:dyDescent="0.2">
      <c r="A40" s="1">
        <v>33</v>
      </c>
      <c r="B40" s="1" t="s">
        <v>28</v>
      </c>
      <c r="C40" s="1">
        <v>3</v>
      </c>
      <c r="D40" s="1">
        <v>3.9899999999999998E-2</v>
      </c>
      <c r="E40" s="1">
        <f t="shared" si="4"/>
        <v>1.9949999999999999E-2</v>
      </c>
      <c r="F40" s="3">
        <f t="shared" si="1"/>
        <v>16950025</v>
      </c>
      <c r="G40" s="1">
        <v>93</v>
      </c>
      <c r="H40" s="1">
        <v>82</v>
      </c>
      <c r="I40" s="1">
        <v>90</v>
      </c>
      <c r="J40" s="1">
        <v>93</v>
      </c>
      <c r="K40" s="1">
        <v>86</v>
      </c>
      <c r="L40" s="1">
        <v>115</v>
      </c>
      <c r="M40" s="1">
        <v>81</v>
      </c>
      <c r="N40" s="1">
        <v>75</v>
      </c>
      <c r="O40" s="1">
        <v>95</v>
      </c>
      <c r="P40" s="1">
        <v>87</v>
      </c>
      <c r="Q40" s="1">
        <v>102</v>
      </c>
      <c r="R40" s="1">
        <v>93</v>
      </c>
      <c r="S40" s="1">
        <v>88</v>
      </c>
      <c r="T40" s="1">
        <v>101</v>
      </c>
      <c r="U40" s="1">
        <v>109</v>
      </c>
      <c r="V40" s="1">
        <v>119</v>
      </c>
      <c r="W40" s="3">
        <f t="shared" si="5"/>
        <v>18862500</v>
      </c>
      <c r="X40" s="3">
        <f>(AVERAGE(G40:V40))*200000</f>
        <v>18862500</v>
      </c>
    </row>
    <row r="41" spans="1:24" s="2" customFormat="1" x14ac:dyDescent="0.2">
      <c r="A41" s="2">
        <v>33</v>
      </c>
      <c r="B41" s="2" t="s">
        <v>29</v>
      </c>
      <c r="C41" s="2">
        <v>1</v>
      </c>
      <c r="D41" s="2">
        <v>4.8899999999999999E-2</v>
      </c>
      <c r="E41" s="2">
        <f t="shared" si="4"/>
        <v>2.445E-2</v>
      </c>
      <c r="F41" s="3">
        <f t="shared" si="1"/>
        <v>21648025</v>
      </c>
    </row>
    <row r="42" spans="1:24" s="2" customFormat="1" x14ac:dyDescent="0.2">
      <c r="A42" s="2">
        <v>33</v>
      </c>
      <c r="B42" s="2" t="s">
        <v>29</v>
      </c>
      <c r="C42" s="2">
        <v>2</v>
      </c>
      <c r="D42" s="2">
        <v>3.4099999999999998E-2</v>
      </c>
      <c r="E42" s="2">
        <f t="shared" si="4"/>
        <v>1.7049999999999999E-2</v>
      </c>
      <c r="F42" s="3">
        <f t="shared" si="1"/>
        <v>14137025</v>
      </c>
    </row>
    <row r="43" spans="1:24" s="2" customFormat="1" x14ac:dyDescent="0.2">
      <c r="A43" s="2">
        <v>33</v>
      </c>
      <c r="B43" s="2" t="s">
        <v>29</v>
      </c>
      <c r="C43" s="2">
        <v>3</v>
      </c>
      <c r="D43" s="2">
        <v>3.5499999999999997E-2</v>
      </c>
      <c r="E43" s="2">
        <f t="shared" si="4"/>
        <v>1.7749999999999998E-2</v>
      </c>
      <c r="F43" s="3">
        <f t="shared" si="1"/>
        <v>14800624.999999996</v>
      </c>
    </row>
    <row r="44" spans="1:24" s="1" customFormat="1" x14ac:dyDescent="0.2">
      <c r="A44" s="1">
        <v>33</v>
      </c>
      <c r="B44" s="1" t="s">
        <v>30</v>
      </c>
      <c r="C44" s="1">
        <v>1</v>
      </c>
      <c r="D44" s="1">
        <v>3.9300000000000002E-2</v>
      </c>
      <c r="E44" s="1">
        <f t="shared" si="4"/>
        <v>1.9650000000000001E-2</v>
      </c>
      <c r="F44" s="3">
        <f t="shared" si="1"/>
        <v>16651225</v>
      </c>
    </row>
    <row r="45" spans="1:24" s="1" customFormat="1" x14ac:dyDescent="0.2">
      <c r="A45" s="1">
        <v>33</v>
      </c>
      <c r="B45" s="1" t="s">
        <v>30</v>
      </c>
      <c r="C45" s="1">
        <v>2</v>
      </c>
      <c r="D45" s="1">
        <v>4.2999999999999997E-2</v>
      </c>
      <c r="E45" s="1">
        <f t="shared" si="4"/>
        <v>2.1499999999999998E-2</v>
      </c>
      <c r="F45" s="3">
        <f t="shared" si="1"/>
        <v>18522499.999999996</v>
      </c>
    </row>
    <row r="46" spans="1:24" s="1" customFormat="1" x14ac:dyDescent="0.2">
      <c r="A46" s="1">
        <v>33</v>
      </c>
      <c r="B46" s="1" t="s">
        <v>30</v>
      </c>
      <c r="C46" s="1">
        <v>3</v>
      </c>
      <c r="D46" s="1">
        <v>3.4299999999999997E-2</v>
      </c>
      <c r="E46" s="1">
        <f t="shared" si="4"/>
        <v>1.7149999999999999E-2</v>
      </c>
      <c r="F46" s="3">
        <f t="shared" si="1"/>
        <v>14231225</v>
      </c>
    </row>
    <row r="47" spans="1:24" s="2" customFormat="1" x14ac:dyDescent="0.2">
      <c r="A47" s="2">
        <v>33</v>
      </c>
      <c r="B47" s="2" t="s">
        <v>36</v>
      </c>
      <c r="C47" s="2">
        <v>1</v>
      </c>
      <c r="D47" s="2">
        <v>2.93E-2</v>
      </c>
      <c r="E47" s="2">
        <f t="shared" si="4"/>
        <v>1.465E-2</v>
      </c>
      <c r="F47" s="3">
        <f t="shared" si="1"/>
        <v>11936225</v>
      </c>
    </row>
    <row r="48" spans="1:24" s="2" customFormat="1" x14ac:dyDescent="0.2">
      <c r="A48" s="2">
        <v>33</v>
      </c>
      <c r="B48" s="2" t="s">
        <v>36</v>
      </c>
      <c r="C48" s="2">
        <v>2</v>
      </c>
      <c r="D48" s="2">
        <v>2.8000000000000001E-2</v>
      </c>
      <c r="E48" s="2">
        <f t="shared" si="4"/>
        <v>1.4E-2</v>
      </c>
      <c r="F48" s="3">
        <f t="shared" si="1"/>
        <v>11360000</v>
      </c>
    </row>
    <row r="49" spans="1:23" s="2" customFormat="1" x14ac:dyDescent="0.2">
      <c r="A49" s="2">
        <v>33</v>
      </c>
      <c r="B49" s="2" t="s">
        <v>36</v>
      </c>
      <c r="C49" s="2">
        <v>3</v>
      </c>
      <c r="D49" s="2">
        <v>2.92E-2</v>
      </c>
      <c r="E49" s="2">
        <f t="shared" si="4"/>
        <v>1.46E-2</v>
      </c>
      <c r="F49" s="3">
        <f t="shared" si="1"/>
        <v>11891600</v>
      </c>
    </row>
    <row r="50" spans="1:23" s="1" customFormat="1" x14ac:dyDescent="0.2">
      <c r="A50" s="1">
        <v>36</v>
      </c>
      <c r="B50" s="1" t="s">
        <v>28</v>
      </c>
      <c r="C50" s="1">
        <v>1</v>
      </c>
      <c r="D50" s="1">
        <v>2.5700000000000001E-2</v>
      </c>
      <c r="E50" s="1">
        <f>D50</f>
        <v>2.5700000000000001E-2</v>
      </c>
      <c r="F50" s="3">
        <f t="shared" si="1"/>
        <v>23024900</v>
      </c>
    </row>
    <row r="51" spans="1:23" s="1" customFormat="1" x14ac:dyDescent="0.2">
      <c r="A51" s="1">
        <v>36</v>
      </c>
      <c r="B51" s="1" t="s">
        <v>28</v>
      </c>
      <c r="C51" s="1">
        <v>2</v>
      </c>
      <c r="D51" s="1">
        <v>2.4199999999999999E-2</v>
      </c>
      <c r="E51" s="1">
        <f t="shared" ref="E51:E61" si="6">D51</f>
        <v>2.4199999999999999E-2</v>
      </c>
      <c r="F51" s="3">
        <f t="shared" si="1"/>
        <v>21376400</v>
      </c>
      <c r="G51" s="1">
        <v>99</v>
      </c>
      <c r="H51" s="1">
        <v>89</v>
      </c>
      <c r="I51" s="1">
        <v>100</v>
      </c>
      <c r="J51" s="1">
        <v>90</v>
      </c>
      <c r="K51" s="1">
        <v>100</v>
      </c>
      <c r="L51" s="1">
        <v>66</v>
      </c>
      <c r="M51" s="1">
        <v>76</v>
      </c>
      <c r="N51" s="1">
        <v>55</v>
      </c>
      <c r="O51" s="1">
        <v>47</v>
      </c>
      <c r="P51" s="1">
        <v>69</v>
      </c>
      <c r="Q51" s="1">
        <v>31</v>
      </c>
      <c r="R51" s="1">
        <v>46</v>
      </c>
      <c r="S51" s="1">
        <v>51</v>
      </c>
      <c r="T51" s="1">
        <v>62</v>
      </c>
      <c r="U51" s="1">
        <v>39</v>
      </c>
      <c r="V51" s="1">
        <v>39</v>
      </c>
      <c r="W51" s="3">
        <f>(AVERAGE(G51:V51))*200000</f>
        <v>13237500</v>
      </c>
    </row>
    <row r="52" spans="1:23" s="1" customFormat="1" x14ac:dyDescent="0.2">
      <c r="A52" s="1">
        <v>36</v>
      </c>
      <c r="B52" s="1" t="s">
        <v>28</v>
      </c>
      <c r="C52" s="1">
        <v>3</v>
      </c>
      <c r="D52" s="1">
        <v>2.3599999999999999E-2</v>
      </c>
      <c r="E52" s="1">
        <f t="shared" si="6"/>
        <v>2.3599999999999999E-2</v>
      </c>
      <c r="F52" s="3">
        <f t="shared" si="1"/>
        <v>20729600</v>
      </c>
      <c r="G52" s="1">
        <v>96</v>
      </c>
      <c r="H52" s="1">
        <v>81</v>
      </c>
      <c r="I52" s="1">
        <v>68</v>
      </c>
      <c r="J52" s="1">
        <v>64</v>
      </c>
      <c r="K52" s="1">
        <v>58</v>
      </c>
      <c r="L52" s="1">
        <v>43</v>
      </c>
      <c r="M52" s="1">
        <v>63</v>
      </c>
      <c r="N52" s="1">
        <v>52</v>
      </c>
      <c r="O52" s="1">
        <v>34</v>
      </c>
      <c r="P52" s="1">
        <v>37</v>
      </c>
      <c r="Q52" s="1">
        <v>35</v>
      </c>
      <c r="R52" s="1">
        <v>23</v>
      </c>
      <c r="S52" s="1">
        <v>49</v>
      </c>
      <c r="T52" s="1">
        <v>17</v>
      </c>
      <c r="U52" s="1">
        <v>20</v>
      </c>
      <c r="V52" s="1">
        <v>24</v>
      </c>
      <c r="W52" s="3">
        <f>(AVERAGE(G52:V52))*200000</f>
        <v>9550000</v>
      </c>
    </row>
    <row r="53" spans="1:23" s="2" customFormat="1" x14ac:dyDescent="0.2">
      <c r="A53" s="2">
        <v>36</v>
      </c>
      <c r="B53" s="2" t="s">
        <v>29</v>
      </c>
      <c r="C53" s="2">
        <v>1</v>
      </c>
      <c r="D53" s="2">
        <v>2.7900000000000001E-2</v>
      </c>
      <c r="E53" s="2">
        <f t="shared" si="6"/>
        <v>2.7900000000000001E-2</v>
      </c>
      <c r="F53" s="3">
        <f t="shared" si="1"/>
        <v>25524100</v>
      </c>
    </row>
    <row r="54" spans="1:23" s="2" customFormat="1" x14ac:dyDescent="0.2">
      <c r="A54" s="2">
        <v>36</v>
      </c>
      <c r="B54" s="2" t="s">
        <v>29</v>
      </c>
      <c r="C54" s="2">
        <v>2</v>
      </c>
      <c r="D54" s="2">
        <v>0.03</v>
      </c>
      <c r="E54" s="2">
        <f t="shared" si="6"/>
        <v>0.03</v>
      </c>
      <c r="F54" s="3">
        <f t="shared" si="1"/>
        <v>28000000</v>
      </c>
    </row>
    <row r="55" spans="1:23" s="2" customFormat="1" x14ac:dyDescent="0.2">
      <c r="A55" s="2">
        <v>36</v>
      </c>
      <c r="B55" s="2" t="s">
        <v>29</v>
      </c>
      <c r="C55" s="2">
        <v>3</v>
      </c>
      <c r="D55" s="2">
        <v>2.7199999999999998E-2</v>
      </c>
      <c r="E55" s="2">
        <f t="shared" si="6"/>
        <v>2.7199999999999998E-2</v>
      </c>
      <c r="F55" s="3">
        <f t="shared" si="1"/>
        <v>24718400</v>
      </c>
    </row>
    <row r="56" spans="1:23" s="1" customFormat="1" x14ac:dyDescent="0.2">
      <c r="A56" s="1">
        <v>36</v>
      </c>
      <c r="B56" s="1" t="s">
        <v>30</v>
      </c>
      <c r="C56" s="1">
        <v>1</v>
      </c>
      <c r="D56" s="1">
        <v>2.07E-2</v>
      </c>
      <c r="E56" s="1">
        <f t="shared" si="6"/>
        <v>2.07E-2</v>
      </c>
      <c r="F56" s="3">
        <f t="shared" si="1"/>
        <v>17704900</v>
      </c>
    </row>
    <row r="57" spans="1:23" s="1" customFormat="1" x14ac:dyDescent="0.2">
      <c r="A57" s="1">
        <v>36</v>
      </c>
      <c r="B57" s="1" t="s">
        <v>30</v>
      </c>
      <c r="C57" s="1">
        <v>2</v>
      </c>
      <c r="D57" s="1">
        <v>1.1299999999999999E-2</v>
      </c>
      <c r="E57" s="1">
        <f t="shared" si="6"/>
        <v>1.1299999999999999E-2</v>
      </c>
      <c r="F57" s="3">
        <f t="shared" si="1"/>
        <v>9056900</v>
      </c>
    </row>
    <row r="58" spans="1:23" s="1" customFormat="1" x14ac:dyDescent="0.2">
      <c r="A58" s="1">
        <v>36</v>
      </c>
      <c r="B58" s="1" t="s">
        <v>30</v>
      </c>
      <c r="C58" s="1">
        <v>3</v>
      </c>
      <c r="D58" s="1">
        <v>1.9099999999999999E-2</v>
      </c>
      <c r="E58" s="1">
        <f t="shared" si="6"/>
        <v>1.9099999999999999E-2</v>
      </c>
      <c r="F58" s="3">
        <f t="shared" si="1"/>
        <v>16108100</v>
      </c>
    </row>
    <row r="59" spans="1:23" s="2" customFormat="1" x14ac:dyDescent="0.2">
      <c r="A59" s="2">
        <v>36</v>
      </c>
      <c r="B59" s="2" t="s">
        <v>36</v>
      </c>
      <c r="C59" s="2">
        <v>1</v>
      </c>
      <c r="D59" s="2">
        <v>1.5100000000000001E-2</v>
      </c>
      <c r="E59" s="2">
        <f t="shared" si="6"/>
        <v>1.5100000000000001E-2</v>
      </c>
      <c r="F59" s="3">
        <f t="shared" si="1"/>
        <v>12340100</v>
      </c>
    </row>
    <row r="60" spans="1:23" s="2" customFormat="1" x14ac:dyDescent="0.2">
      <c r="A60" s="2">
        <v>36</v>
      </c>
      <c r="B60" s="2" t="s">
        <v>36</v>
      </c>
      <c r="C60" s="2">
        <v>2</v>
      </c>
      <c r="D60" s="2">
        <v>2.8999999999999998E-3</v>
      </c>
      <c r="E60" s="2">
        <f t="shared" si="6"/>
        <v>2.8999999999999998E-3</v>
      </c>
      <c r="F60" s="3">
        <f t="shared" si="1"/>
        <v>2824100</v>
      </c>
    </row>
    <row r="61" spans="1:23" s="2" customFormat="1" x14ac:dyDescent="0.2">
      <c r="A61" s="2">
        <v>36</v>
      </c>
      <c r="B61" s="2" t="s">
        <v>36</v>
      </c>
      <c r="C61" s="2">
        <v>3</v>
      </c>
      <c r="D61" s="2">
        <v>1.23E-2</v>
      </c>
      <c r="E61" s="2">
        <f t="shared" si="6"/>
        <v>1.23E-2</v>
      </c>
      <c r="F61" s="3">
        <f t="shared" si="1"/>
        <v>9892900</v>
      </c>
    </row>
    <row r="62" spans="1:23" s="1" customFormat="1" x14ac:dyDescent="0.2">
      <c r="A62" s="1">
        <v>60</v>
      </c>
      <c r="B62" s="1" t="s">
        <v>35</v>
      </c>
      <c r="C62" s="1">
        <v>4</v>
      </c>
      <c r="D62" s="1">
        <v>2.93E-2</v>
      </c>
      <c r="E62" s="1">
        <f>D62</f>
        <v>2.93E-2</v>
      </c>
      <c r="F62" s="3">
        <f t="shared" si="1"/>
        <v>27164900</v>
      </c>
    </row>
    <row r="63" spans="1:23" s="1" customFormat="1" x14ac:dyDescent="0.2">
      <c r="A63" s="1">
        <v>60</v>
      </c>
      <c r="B63" s="1" t="s">
        <v>29</v>
      </c>
      <c r="C63" s="1">
        <v>4</v>
      </c>
      <c r="D63" s="1">
        <v>3.2000000000000001E-2</v>
      </c>
      <c r="E63" s="1">
        <f t="shared" ref="E63:E79" si="7">D63</f>
        <v>3.2000000000000001E-2</v>
      </c>
      <c r="F63" s="3">
        <f t="shared" si="1"/>
        <v>30440000</v>
      </c>
    </row>
    <row r="64" spans="1:23" s="1" customFormat="1" x14ac:dyDescent="0.2">
      <c r="A64" s="1">
        <v>60</v>
      </c>
      <c r="B64" s="1" t="s">
        <v>30</v>
      </c>
      <c r="C64" s="1">
        <v>4</v>
      </c>
      <c r="D64" s="1">
        <v>3.0200000000000001E-2</v>
      </c>
      <c r="E64" s="1">
        <f t="shared" si="7"/>
        <v>3.0200000000000001E-2</v>
      </c>
      <c r="F64" s="3">
        <f t="shared" si="1"/>
        <v>28240400</v>
      </c>
    </row>
    <row r="65" spans="1:10" s="1" customFormat="1" x14ac:dyDescent="0.2">
      <c r="A65" s="1">
        <v>60</v>
      </c>
      <c r="B65" s="1" t="s">
        <v>36</v>
      </c>
      <c r="C65" s="1">
        <v>4</v>
      </c>
      <c r="D65" s="1">
        <v>2.6599999999999999E-2</v>
      </c>
      <c r="E65" s="1">
        <f t="shared" si="7"/>
        <v>2.6599999999999999E-2</v>
      </c>
      <c r="F65" s="3">
        <f t="shared" si="1"/>
        <v>24035600</v>
      </c>
    </row>
    <row r="66" spans="1:10" s="1" customFormat="1" x14ac:dyDescent="0.2">
      <c r="A66" s="1">
        <v>60</v>
      </c>
      <c r="B66" s="1" t="s">
        <v>36</v>
      </c>
      <c r="C66" s="1">
        <v>5</v>
      </c>
      <c r="D66" s="1">
        <v>1.78E-2</v>
      </c>
      <c r="E66" s="1">
        <f t="shared" si="7"/>
        <v>1.78E-2</v>
      </c>
      <c r="F66" s="3">
        <f t="shared" si="1"/>
        <v>14848400</v>
      </c>
    </row>
    <row r="67" spans="1:10" s="1" customFormat="1" x14ac:dyDescent="0.2">
      <c r="A67" s="1">
        <v>60</v>
      </c>
      <c r="B67" s="1" t="s">
        <v>36</v>
      </c>
      <c r="C67" s="1">
        <v>6</v>
      </c>
      <c r="D67" s="1">
        <v>1.7000000000000001E-2</v>
      </c>
      <c r="E67" s="1">
        <f t="shared" si="7"/>
        <v>1.7000000000000001E-2</v>
      </c>
      <c r="F67" s="3">
        <f t="shared" ref="F67:F98" si="8">10000000000*E67*E67+600000000*E67+1000000</f>
        <v>14090000</v>
      </c>
    </row>
    <row r="68" spans="1:10" x14ac:dyDescent="0.2">
      <c r="A68">
        <v>84</v>
      </c>
      <c r="B68" t="s">
        <v>35</v>
      </c>
      <c r="C68">
        <v>4</v>
      </c>
      <c r="D68">
        <v>3.3599999999999998E-2</v>
      </c>
      <c r="E68">
        <f t="shared" si="7"/>
        <v>3.3599999999999998E-2</v>
      </c>
      <c r="F68" s="3">
        <f t="shared" si="8"/>
        <v>32449600</v>
      </c>
    </row>
    <row r="69" spans="1:10" x14ac:dyDescent="0.2">
      <c r="A69">
        <v>84</v>
      </c>
      <c r="B69" t="s">
        <v>29</v>
      </c>
      <c r="C69">
        <v>4</v>
      </c>
      <c r="D69">
        <v>3.1899999999999998E-2</v>
      </c>
      <c r="E69">
        <f t="shared" si="7"/>
        <v>3.1899999999999998E-2</v>
      </c>
      <c r="F69" s="3">
        <f t="shared" si="8"/>
        <v>30316100</v>
      </c>
    </row>
    <row r="70" spans="1:10" x14ac:dyDescent="0.2">
      <c r="A70">
        <v>84</v>
      </c>
      <c r="B70" t="s">
        <v>30</v>
      </c>
      <c r="C70">
        <v>4</v>
      </c>
      <c r="D70">
        <v>3.6999999999999998E-2</v>
      </c>
      <c r="E70">
        <f t="shared" si="7"/>
        <v>3.6999999999999998E-2</v>
      </c>
      <c r="F70" s="3">
        <f t="shared" si="8"/>
        <v>36890000</v>
      </c>
    </row>
    <row r="71" spans="1:10" x14ac:dyDescent="0.2">
      <c r="A71">
        <v>84</v>
      </c>
      <c r="B71" t="s">
        <v>36</v>
      </c>
      <c r="C71">
        <v>4</v>
      </c>
      <c r="D71">
        <v>2.1600000000000001E-2</v>
      </c>
      <c r="E71">
        <f t="shared" si="7"/>
        <v>2.1600000000000001E-2</v>
      </c>
      <c r="F71" s="3">
        <f t="shared" si="8"/>
        <v>18625600</v>
      </c>
    </row>
    <row r="72" spans="1:10" x14ac:dyDescent="0.2">
      <c r="A72">
        <v>84</v>
      </c>
      <c r="B72" t="s">
        <v>36</v>
      </c>
      <c r="C72">
        <v>5</v>
      </c>
      <c r="D72">
        <v>2.8400000000000002E-2</v>
      </c>
      <c r="E72">
        <f t="shared" si="7"/>
        <v>2.8400000000000002E-2</v>
      </c>
      <c r="F72" s="3">
        <f t="shared" si="8"/>
        <v>26105600</v>
      </c>
    </row>
    <row r="73" spans="1:10" x14ac:dyDescent="0.2">
      <c r="A73">
        <v>84</v>
      </c>
      <c r="B73" t="s">
        <v>36</v>
      </c>
      <c r="C73">
        <v>6</v>
      </c>
      <c r="D73">
        <v>2.3800000000000002E-2</v>
      </c>
      <c r="E73">
        <f t="shared" si="7"/>
        <v>2.3800000000000002E-2</v>
      </c>
      <c r="F73" s="3">
        <f t="shared" si="8"/>
        <v>20944400.000000004</v>
      </c>
    </row>
    <row r="74" spans="1:10" s="1" customFormat="1" x14ac:dyDescent="0.2">
      <c r="A74" s="1">
        <v>109</v>
      </c>
      <c r="B74" s="1" t="s">
        <v>35</v>
      </c>
      <c r="C74" s="1">
        <v>4</v>
      </c>
      <c r="D74" s="1">
        <v>2.1399999999999999E-2</v>
      </c>
      <c r="E74" s="1">
        <f t="shared" si="7"/>
        <v>2.1399999999999999E-2</v>
      </c>
      <c r="F74" s="3">
        <f t="shared" si="8"/>
        <v>18419600</v>
      </c>
      <c r="G74" s="2">
        <v>37</v>
      </c>
      <c r="H74" s="2">
        <v>31</v>
      </c>
      <c r="I74" s="2">
        <v>29</v>
      </c>
      <c r="J74" s="1">
        <v>37</v>
      </c>
    </row>
    <row r="75" spans="1:10" s="1" customFormat="1" x14ac:dyDescent="0.2">
      <c r="A75" s="1">
        <v>109</v>
      </c>
      <c r="B75" s="1" t="s">
        <v>29</v>
      </c>
      <c r="C75" s="1">
        <v>4</v>
      </c>
      <c r="D75" s="1">
        <v>1.7999999999999999E-2</v>
      </c>
      <c r="E75" s="1">
        <f t="shared" si="7"/>
        <v>1.7999999999999999E-2</v>
      </c>
      <c r="F75" s="3">
        <f t="shared" si="8"/>
        <v>15040000</v>
      </c>
    </row>
    <row r="76" spans="1:10" s="1" customFormat="1" x14ac:dyDescent="0.2">
      <c r="A76" s="1">
        <v>109</v>
      </c>
      <c r="B76" s="1" t="s">
        <v>30</v>
      </c>
      <c r="C76" s="1">
        <v>4</v>
      </c>
      <c r="D76" s="1">
        <v>2.6800000000000001E-2</v>
      </c>
      <c r="E76" s="1">
        <f t="shared" si="7"/>
        <v>2.6800000000000001E-2</v>
      </c>
      <c r="F76" s="3">
        <f t="shared" si="8"/>
        <v>24262400</v>
      </c>
    </row>
    <row r="77" spans="1:10" s="1" customFormat="1" x14ac:dyDescent="0.2">
      <c r="A77" s="1">
        <v>109</v>
      </c>
      <c r="B77" s="1" t="s">
        <v>36</v>
      </c>
      <c r="C77" s="1">
        <v>4</v>
      </c>
      <c r="D77" s="1">
        <v>1.7600000000000001E-2</v>
      </c>
      <c r="E77" s="1">
        <f t="shared" si="7"/>
        <v>1.7600000000000001E-2</v>
      </c>
      <c r="F77" s="3">
        <f t="shared" si="8"/>
        <v>14657600</v>
      </c>
    </row>
    <row r="78" spans="1:10" s="1" customFormat="1" x14ac:dyDescent="0.2">
      <c r="A78" s="1">
        <v>109</v>
      </c>
      <c r="B78" s="1" t="s">
        <v>36</v>
      </c>
      <c r="C78" s="1">
        <v>5</v>
      </c>
      <c r="D78" s="1">
        <v>1.9E-2</v>
      </c>
      <c r="E78" s="1">
        <f t="shared" si="7"/>
        <v>1.9E-2</v>
      </c>
      <c r="F78" s="3">
        <f t="shared" si="8"/>
        <v>16010000</v>
      </c>
    </row>
    <row r="79" spans="1:10" s="1" customFormat="1" x14ac:dyDescent="0.2">
      <c r="A79" s="1">
        <v>109</v>
      </c>
      <c r="B79" s="1" t="s">
        <v>36</v>
      </c>
      <c r="C79" s="1">
        <v>6</v>
      </c>
      <c r="D79" s="1">
        <v>0.2</v>
      </c>
      <c r="E79" s="1">
        <f t="shared" si="7"/>
        <v>0.2</v>
      </c>
      <c r="F79" s="3">
        <f t="shared" si="8"/>
        <v>521000000</v>
      </c>
    </row>
    <row r="80" spans="1:10" s="2" customFormat="1" x14ac:dyDescent="0.2">
      <c r="A80" s="2">
        <v>135</v>
      </c>
      <c r="B80" s="2" t="s">
        <v>35</v>
      </c>
      <c r="C80" s="2">
        <v>4</v>
      </c>
      <c r="D80" s="2">
        <v>3.2000000000000001E-2</v>
      </c>
      <c r="E80" s="2">
        <f>D80</f>
        <v>3.2000000000000001E-2</v>
      </c>
      <c r="F80" s="3">
        <f t="shared" si="8"/>
        <v>30440000</v>
      </c>
      <c r="G80" s="2">
        <v>29</v>
      </c>
      <c r="H80" s="2">
        <v>24</v>
      </c>
      <c r="I80" s="2">
        <v>27</v>
      </c>
      <c r="J80" s="2">
        <v>27</v>
      </c>
    </row>
    <row r="81" spans="1:10" s="2" customFormat="1" x14ac:dyDescent="0.2">
      <c r="A81" s="2">
        <v>135</v>
      </c>
      <c r="B81" s="2" t="s">
        <v>29</v>
      </c>
      <c r="C81" s="2">
        <v>4</v>
      </c>
      <c r="D81" s="2">
        <v>3.49E-2</v>
      </c>
      <c r="E81" s="2">
        <f t="shared" ref="E81:E98" si="9">D81</f>
        <v>3.49E-2</v>
      </c>
      <c r="F81" s="3">
        <f t="shared" si="8"/>
        <v>34120100</v>
      </c>
    </row>
    <row r="82" spans="1:10" s="2" customFormat="1" x14ac:dyDescent="0.2">
      <c r="A82" s="2">
        <v>135</v>
      </c>
      <c r="B82" s="2" t="s">
        <v>30</v>
      </c>
      <c r="C82" s="2">
        <v>4</v>
      </c>
      <c r="D82" s="2">
        <v>3.78E-2</v>
      </c>
      <c r="E82" s="2">
        <f t="shared" si="9"/>
        <v>3.78E-2</v>
      </c>
      <c r="F82" s="3">
        <f t="shared" si="8"/>
        <v>37968400</v>
      </c>
    </row>
    <row r="83" spans="1:10" s="2" customFormat="1" x14ac:dyDescent="0.2">
      <c r="A83" s="2">
        <v>135</v>
      </c>
      <c r="B83" s="2" t="s">
        <v>36</v>
      </c>
      <c r="C83" s="2">
        <v>4</v>
      </c>
      <c r="D83" s="2">
        <v>3.0099999999999998E-2</v>
      </c>
      <c r="E83" s="2">
        <f t="shared" si="9"/>
        <v>3.0099999999999998E-2</v>
      </c>
      <c r="F83" s="3">
        <f t="shared" si="8"/>
        <v>28120100</v>
      </c>
    </row>
    <row r="84" spans="1:10" s="2" customFormat="1" x14ac:dyDescent="0.2">
      <c r="A84" s="2">
        <v>135</v>
      </c>
      <c r="B84" s="2" t="s">
        <v>36</v>
      </c>
      <c r="C84" s="2">
        <v>5</v>
      </c>
      <c r="D84" s="2">
        <v>3.1099999999999999E-2</v>
      </c>
      <c r="E84" s="2">
        <f t="shared" si="9"/>
        <v>3.1099999999999999E-2</v>
      </c>
      <c r="F84" s="3">
        <f t="shared" si="8"/>
        <v>29332100</v>
      </c>
    </row>
    <row r="85" spans="1:10" s="2" customFormat="1" x14ac:dyDescent="0.2">
      <c r="A85" s="2">
        <v>135</v>
      </c>
      <c r="B85" s="2" t="s">
        <v>36</v>
      </c>
      <c r="C85" s="2">
        <v>6</v>
      </c>
      <c r="D85" s="2">
        <v>3.1199999999999999E-2</v>
      </c>
      <c r="E85" s="2">
        <f t="shared" si="9"/>
        <v>3.1199999999999999E-2</v>
      </c>
      <c r="F85" s="3">
        <f t="shared" si="8"/>
        <v>29454400</v>
      </c>
    </row>
    <row r="86" spans="1:10" s="1" customFormat="1" x14ac:dyDescent="0.2">
      <c r="A86" s="1">
        <v>157</v>
      </c>
      <c r="B86" s="1" t="s">
        <v>35</v>
      </c>
      <c r="C86" s="1">
        <v>4</v>
      </c>
      <c r="D86" s="1">
        <v>2.9600000000000001E-2</v>
      </c>
      <c r="E86" s="1">
        <f t="shared" si="9"/>
        <v>2.9600000000000001E-2</v>
      </c>
      <c r="F86" s="3">
        <f t="shared" si="8"/>
        <v>27521600</v>
      </c>
      <c r="G86" s="1">
        <v>44</v>
      </c>
      <c r="H86" s="1">
        <v>57</v>
      </c>
      <c r="I86" s="1">
        <v>70</v>
      </c>
      <c r="J86" s="1">
        <v>58</v>
      </c>
    </row>
    <row r="87" spans="1:10" s="1" customFormat="1" x14ac:dyDescent="0.2">
      <c r="A87" s="1">
        <v>157</v>
      </c>
      <c r="B87" s="1" t="s">
        <v>29</v>
      </c>
      <c r="C87" s="1">
        <v>4</v>
      </c>
      <c r="D87" s="1">
        <v>3.4299999999999997E-2</v>
      </c>
      <c r="E87" s="1">
        <f t="shared" si="9"/>
        <v>3.4299999999999997E-2</v>
      </c>
      <c r="F87" s="3">
        <f t="shared" si="8"/>
        <v>33344900</v>
      </c>
    </row>
    <row r="88" spans="1:10" s="1" customFormat="1" x14ac:dyDescent="0.2">
      <c r="A88" s="1">
        <v>157</v>
      </c>
      <c r="B88" s="1" t="s">
        <v>30</v>
      </c>
      <c r="C88" s="1">
        <v>4</v>
      </c>
      <c r="D88" s="1">
        <v>3.4599999999999999E-2</v>
      </c>
      <c r="E88" s="1">
        <f t="shared" si="9"/>
        <v>3.4599999999999999E-2</v>
      </c>
      <c r="F88" s="3">
        <f t="shared" si="8"/>
        <v>33731600</v>
      </c>
    </row>
    <row r="89" spans="1:10" s="1" customFormat="1" x14ac:dyDescent="0.2">
      <c r="A89" s="1">
        <v>157</v>
      </c>
      <c r="B89" s="1" t="s">
        <v>36</v>
      </c>
      <c r="C89" s="1">
        <v>1</v>
      </c>
      <c r="D89" s="1">
        <v>3.32E-2</v>
      </c>
      <c r="E89" s="1">
        <f t="shared" si="9"/>
        <v>3.32E-2</v>
      </c>
      <c r="F89" s="3">
        <f t="shared" si="8"/>
        <v>31942400</v>
      </c>
    </row>
    <row r="90" spans="1:10" s="1" customFormat="1" x14ac:dyDescent="0.2">
      <c r="A90" s="1">
        <v>157</v>
      </c>
      <c r="B90" s="1" t="s">
        <v>36</v>
      </c>
      <c r="C90" s="1">
        <v>2</v>
      </c>
      <c r="D90" s="1">
        <v>3.09E-2</v>
      </c>
      <c r="E90" s="1">
        <f t="shared" si="9"/>
        <v>3.09E-2</v>
      </c>
      <c r="F90" s="3">
        <f t="shared" si="8"/>
        <v>29088100</v>
      </c>
    </row>
    <row r="91" spans="1:10" s="1" customFormat="1" x14ac:dyDescent="0.2">
      <c r="A91" s="1">
        <v>157</v>
      </c>
      <c r="B91" s="1" t="s">
        <v>36</v>
      </c>
      <c r="C91" s="1">
        <v>3</v>
      </c>
      <c r="D91" s="1">
        <v>2.9499999999999998E-2</v>
      </c>
      <c r="E91" s="1">
        <f t="shared" si="9"/>
        <v>2.9499999999999998E-2</v>
      </c>
      <c r="F91" s="3">
        <f t="shared" si="8"/>
        <v>27402500</v>
      </c>
    </row>
    <row r="92" spans="1:10" s="2" customFormat="1" x14ac:dyDescent="0.2">
      <c r="A92" s="2">
        <v>249</v>
      </c>
      <c r="B92" s="2" t="s">
        <v>35</v>
      </c>
      <c r="C92" s="2">
        <v>4</v>
      </c>
      <c r="D92" s="2">
        <v>2.8899999999999999E-2</v>
      </c>
      <c r="E92" s="2">
        <f t="shared" si="9"/>
        <v>2.8899999999999999E-2</v>
      </c>
      <c r="F92" s="3">
        <f t="shared" si="8"/>
        <v>26692100</v>
      </c>
      <c r="G92" s="2">
        <v>40</v>
      </c>
      <c r="H92" s="2">
        <v>26</v>
      </c>
      <c r="I92" s="2">
        <v>33</v>
      </c>
      <c r="J92" s="2">
        <v>24</v>
      </c>
    </row>
    <row r="93" spans="1:10" s="2" customFormat="1" x14ac:dyDescent="0.2">
      <c r="A93" s="2">
        <v>249</v>
      </c>
      <c r="B93" s="2" t="s">
        <v>29</v>
      </c>
      <c r="C93" s="2">
        <v>4</v>
      </c>
      <c r="D93" s="2">
        <v>3.5799999999999998E-2</v>
      </c>
      <c r="E93" s="2">
        <f t="shared" si="9"/>
        <v>3.5799999999999998E-2</v>
      </c>
      <c r="F93" s="3">
        <f t="shared" si="8"/>
        <v>35296400</v>
      </c>
    </row>
    <row r="94" spans="1:10" s="2" customFormat="1" x14ac:dyDescent="0.2">
      <c r="A94" s="2">
        <v>249</v>
      </c>
      <c r="B94" s="2" t="s">
        <v>30</v>
      </c>
      <c r="C94" s="2">
        <v>4</v>
      </c>
      <c r="D94" s="2">
        <v>4.3200000000000002E-2</v>
      </c>
      <c r="E94" s="2">
        <f t="shared" si="9"/>
        <v>4.3200000000000002E-2</v>
      </c>
      <c r="F94" s="3">
        <f t="shared" si="8"/>
        <v>45582400</v>
      </c>
    </row>
    <row r="95" spans="1:10" s="2" customFormat="1" x14ac:dyDescent="0.2">
      <c r="A95" s="2">
        <v>249</v>
      </c>
      <c r="B95" s="2" t="s">
        <v>36</v>
      </c>
      <c r="C95" s="2">
        <v>1</v>
      </c>
      <c r="D95" s="2">
        <v>2.5600000000000001E-2</v>
      </c>
      <c r="E95" s="2">
        <f t="shared" si="9"/>
        <v>2.5600000000000001E-2</v>
      </c>
      <c r="F95" s="3">
        <f t="shared" si="8"/>
        <v>22913600</v>
      </c>
    </row>
    <row r="96" spans="1:10" s="2" customFormat="1" x14ac:dyDescent="0.2">
      <c r="A96" s="2">
        <v>249</v>
      </c>
      <c r="B96" s="2" t="s">
        <v>36</v>
      </c>
      <c r="C96" s="2">
        <v>2</v>
      </c>
      <c r="D96" s="2">
        <v>3.0300000000000001E-2</v>
      </c>
      <c r="E96" s="2">
        <f t="shared" si="9"/>
        <v>3.0300000000000001E-2</v>
      </c>
      <c r="F96" s="3">
        <f t="shared" si="8"/>
        <v>28360900</v>
      </c>
    </row>
    <row r="97" spans="1:6" s="2" customFormat="1" x14ac:dyDescent="0.2">
      <c r="A97" s="2">
        <v>249</v>
      </c>
      <c r="B97" s="2" t="s">
        <v>36</v>
      </c>
      <c r="C97" s="2">
        <v>3</v>
      </c>
      <c r="D97" s="2">
        <v>3.1800000000000002E-2</v>
      </c>
      <c r="E97" s="2">
        <f t="shared" si="9"/>
        <v>3.1800000000000002E-2</v>
      </c>
      <c r="F97" s="3">
        <f t="shared" si="8"/>
        <v>30192400</v>
      </c>
    </row>
    <row r="98" spans="1:6" x14ac:dyDescent="0.2">
      <c r="A98" s="2">
        <v>424</v>
      </c>
      <c r="B98" s="2" t="s">
        <v>35</v>
      </c>
      <c r="C98" s="2">
        <v>4</v>
      </c>
      <c r="D98" s="2">
        <v>2.23E-2</v>
      </c>
      <c r="E98" s="2">
        <f t="shared" si="9"/>
        <v>2.23E-2</v>
      </c>
      <c r="F98" s="3">
        <f t="shared" si="8"/>
        <v>19352900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F48E-0B58-444D-90BE-E2CE7370E961}">
  <dimension ref="A1:K22"/>
  <sheetViews>
    <sheetView workbookViewId="0">
      <selection activeCell="I17" sqref="I17"/>
    </sheetView>
  </sheetViews>
  <sheetFormatPr baseColWidth="10" defaultRowHeight="16" x14ac:dyDescent="0.2"/>
  <cols>
    <col min="2" max="2" width="23" customWidth="1"/>
  </cols>
  <sheetData>
    <row r="1" spans="1:11" x14ac:dyDescent="0.2">
      <c r="A1" t="s">
        <v>4</v>
      </c>
      <c r="B1" t="s">
        <v>0</v>
      </c>
      <c r="C1" t="s">
        <v>1</v>
      </c>
    </row>
    <row r="2" spans="1:11" x14ac:dyDescent="0.2">
      <c r="A2">
        <v>45</v>
      </c>
      <c r="B2" t="s">
        <v>43</v>
      </c>
      <c r="C2">
        <v>1.12E-2</v>
      </c>
    </row>
    <row r="3" spans="1:11" x14ac:dyDescent="0.2">
      <c r="A3">
        <v>45</v>
      </c>
      <c r="B3" t="s">
        <v>44</v>
      </c>
      <c r="C3">
        <v>1.8599999999999998E-2</v>
      </c>
      <c r="D3" t="s">
        <v>47</v>
      </c>
      <c r="I3">
        <v>0</v>
      </c>
      <c r="J3">
        <v>15</v>
      </c>
    </row>
    <row r="4" spans="1:11" x14ac:dyDescent="0.2">
      <c r="A4">
        <v>45</v>
      </c>
      <c r="B4" t="s">
        <v>45</v>
      </c>
      <c r="C4">
        <v>-6.7000000000000002E-3</v>
      </c>
      <c r="I4">
        <v>42</v>
      </c>
      <c r="J4">
        <v>11</v>
      </c>
    </row>
    <row r="5" spans="1:11" x14ac:dyDescent="0.2">
      <c r="A5">
        <v>45</v>
      </c>
      <c r="B5" t="s">
        <v>46</v>
      </c>
      <c r="C5">
        <v>-1.37E-2</v>
      </c>
      <c r="D5" t="s">
        <v>48</v>
      </c>
    </row>
    <row r="6" spans="1:11" x14ac:dyDescent="0.2">
      <c r="A6">
        <v>89</v>
      </c>
      <c r="B6" t="s">
        <v>43</v>
      </c>
      <c r="C6">
        <v>4.2599999999999999E-2</v>
      </c>
      <c r="K6">
        <f>15/0.0952</f>
        <v>157.56302521008402</v>
      </c>
    </row>
    <row r="7" spans="1:11" x14ac:dyDescent="0.2">
      <c r="A7">
        <v>89</v>
      </c>
      <c r="B7" t="s">
        <v>44</v>
      </c>
      <c r="C7">
        <v>2.0500000000000001E-2</v>
      </c>
    </row>
    <row r="8" spans="1:11" x14ac:dyDescent="0.2">
      <c r="A8">
        <v>89</v>
      </c>
      <c r="B8" t="s">
        <v>45</v>
      </c>
      <c r="C8">
        <v>4.6199999999999998E-2</v>
      </c>
    </row>
    <row r="9" spans="1:11" x14ac:dyDescent="0.2">
      <c r="A9">
        <v>89</v>
      </c>
      <c r="B9" t="s">
        <v>46</v>
      </c>
      <c r="C9">
        <v>5.11E-2</v>
      </c>
    </row>
    <row r="10" spans="1:11" x14ac:dyDescent="0.2">
      <c r="A10">
        <v>140</v>
      </c>
      <c r="B10" t="s">
        <v>43</v>
      </c>
      <c r="C10">
        <v>6.0900000000000003E-2</v>
      </c>
    </row>
    <row r="11" spans="1:11" x14ac:dyDescent="0.2">
      <c r="A11">
        <v>140</v>
      </c>
      <c r="B11" t="s">
        <v>44</v>
      </c>
      <c r="C11">
        <v>3.6299999999999999E-2</v>
      </c>
    </row>
    <row r="12" spans="1:11" x14ac:dyDescent="0.2">
      <c r="A12">
        <v>140</v>
      </c>
      <c r="B12" t="s">
        <v>45</v>
      </c>
      <c r="C12">
        <v>6.2300000000000001E-2</v>
      </c>
    </row>
    <row r="13" spans="1:11" x14ac:dyDescent="0.2">
      <c r="A13">
        <v>140</v>
      </c>
      <c r="B13" t="s">
        <v>46</v>
      </c>
      <c r="C13">
        <v>8.3900000000000002E-2</v>
      </c>
    </row>
    <row r="14" spans="1:11" x14ac:dyDescent="0.2">
      <c r="A14">
        <v>188</v>
      </c>
      <c r="B14" t="s">
        <v>43</v>
      </c>
      <c r="C14">
        <v>6.7199999999999996E-2</v>
      </c>
      <c r="D14" t="s">
        <v>49</v>
      </c>
    </row>
    <row r="15" spans="1:11" x14ac:dyDescent="0.2">
      <c r="A15">
        <v>188</v>
      </c>
      <c r="B15" t="s">
        <v>44</v>
      </c>
      <c r="C15">
        <v>4.5600000000000002E-2</v>
      </c>
    </row>
    <row r="16" spans="1:11" x14ac:dyDescent="0.2">
      <c r="A16">
        <v>188</v>
      </c>
      <c r="B16" t="s">
        <v>45</v>
      </c>
      <c r="C16">
        <v>6.5299999999999997E-2</v>
      </c>
    </row>
    <row r="17" spans="1:4" x14ac:dyDescent="0.2">
      <c r="A17">
        <v>188</v>
      </c>
      <c r="B17" t="s">
        <v>46</v>
      </c>
      <c r="C17">
        <v>5.3400000000000003E-2</v>
      </c>
    </row>
    <row r="18" spans="1:4" x14ac:dyDescent="0.2">
      <c r="A18">
        <v>233</v>
      </c>
      <c r="B18" t="s">
        <v>43</v>
      </c>
      <c r="C18">
        <v>7.2900000000000006E-2</v>
      </c>
      <c r="D18" t="s">
        <v>50</v>
      </c>
    </row>
    <row r="19" spans="1:4" x14ac:dyDescent="0.2">
      <c r="A19">
        <v>233</v>
      </c>
      <c r="B19" t="s">
        <v>44</v>
      </c>
      <c r="C19">
        <v>6.9099999999999995E-2</v>
      </c>
    </row>
    <row r="20" spans="1:4" x14ac:dyDescent="0.2">
      <c r="A20">
        <v>233</v>
      </c>
      <c r="B20" t="s">
        <v>45</v>
      </c>
      <c r="C20">
        <v>8.6699999999999999E-2</v>
      </c>
      <c r="D20" t="s">
        <v>51</v>
      </c>
    </row>
    <row r="21" spans="1:4" x14ac:dyDescent="0.2">
      <c r="A21">
        <v>237</v>
      </c>
      <c r="B21" t="s">
        <v>43</v>
      </c>
      <c r="D21">
        <v>5.5</v>
      </c>
    </row>
    <row r="22" spans="1:4" x14ac:dyDescent="0.2">
      <c r="A22">
        <v>237</v>
      </c>
      <c r="B22" t="s">
        <v>44</v>
      </c>
      <c r="D22">
        <v>8.75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4E7D-E1E5-CA4D-BD4D-D45437F1B055}">
  <dimension ref="A1:E94"/>
  <sheetViews>
    <sheetView tabSelected="1" workbookViewId="0">
      <selection activeCell="I10" sqref="I10"/>
    </sheetView>
  </sheetViews>
  <sheetFormatPr baseColWidth="10" defaultRowHeight="16" x14ac:dyDescent="0.2"/>
  <cols>
    <col min="2" max="2" width="15.83203125" customWidth="1"/>
    <col min="5" max="5" width="10.83203125" style="4"/>
  </cols>
  <sheetData>
    <row r="1" spans="1:5" x14ac:dyDescent="0.2">
      <c r="A1" t="s">
        <v>4</v>
      </c>
      <c r="B1" t="s">
        <v>0</v>
      </c>
      <c r="C1" t="s">
        <v>26</v>
      </c>
      <c r="D1" t="s">
        <v>1</v>
      </c>
      <c r="E1" s="4" t="s">
        <v>53</v>
      </c>
    </row>
    <row r="2" spans="1:5" s="1" customFormat="1" x14ac:dyDescent="0.2">
      <c r="A2" s="1">
        <v>36</v>
      </c>
      <c r="B2" s="1" t="s">
        <v>27</v>
      </c>
      <c r="C2" s="1">
        <v>1</v>
      </c>
      <c r="D2" s="1">
        <v>2.12E-2</v>
      </c>
      <c r="E2" s="3">
        <f>10000000000*D2*D2+600000000*D2+1000000</f>
        <v>18214400</v>
      </c>
    </row>
    <row r="3" spans="1:5" s="1" customFormat="1" x14ac:dyDescent="0.2">
      <c r="A3" s="1">
        <v>36</v>
      </c>
      <c r="B3" s="1" t="s">
        <v>27</v>
      </c>
      <c r="C3" s="1">
        <v>2</v>
      </c>
      <c r="D3" s="1">
        <v>1.78E-2</v>
      </c>
      <c r="E3" s="3">
        <f t="shared" ref="E3:E66" si="0">10000000000*D3*D3+600000000*D3+1000000</f>
        <v>14848400</v>
      </c>
    </row>
    <row r="4" spans="1:5" s="1" customFormat="1" x14ac:dyDescent="0.2">
      <c r="A4" s="1">
        <v>36</v>
      </c>
      <c r="B4" s="1" t="s">
        <v>27</v>
      </c>
      <c r="C4" s="1">
        <v>3</v>
      </c>
      <c r="D4" s="1">
        <v>1.5599999999999999E-2</v>
      </c>
      <c r="E4" s="3">
        <f t="shared" si="0"/>
        <v>12793600</v>
      </c>
    </row>
    <row r="5" spans="1:5" s="1" customFormat="1" x14ac:dyDescent="0.2">
      <c r="A5" s="1">
        <v>36</v>
      </c>
      <c r="B5" s="1" t="s">
        <v>28</v>
      </c>
      <c r="C5" s="1">
        <v>1</v>
      </c>
      <c r="D5" s="1">
        <v>2.3300000000000001E-2</v>
      </c>
      <c r="E5" s="3">
        <f t="shared" si="0"/>
        <v>20408900</v>
      </c>
    </row>
    <row r="6" spans="1:5" s="1" customFormat="1" x14ac:dyDescent="0.2">
      <c r="A6" s="1">
        <v>36</v>
      </c>
      <c r="B6" s="1" t="s">
        <v>28</v>
      </c>
      <c r="C6" s="1">
        <v>2</v>
      </c>
      <c r="D6" s="1">
        <v>2.7E-2</v>
      </c>
      <c r="E6" s="3">
        <f t="shared" si="0"/>
        <v>24490000</v>
      </c>
    </row>
    <row r="7" spans="1:5" s="1" customFormat="1" x14ac:dyDescent="0.2">
      <c r="A7" s="1">
        <v>36</v>
      </c>
      <c r="B7" s="1" t="s">
        <v>28</v>
      </c>
      <c r="C7" s="1">
        <v>3</v>
      </c>
      <c r="D7" s="1">
        <v>1.9E-2</v>
      </c>
      <c r="E7" s="3">
        <f t="shared" si="0"/>
        <v>16010000</v>
      </c>
    </row>
    <row r="8" spans="1:5" s="1" customFormat="1" x14ac:dyDescent="0.2">
      <c r="A8" s="1">
        <v>36</v>
      </c>
      <c r="B8" s="1" t="s">
        <v>30</v>
      </c>
      <c r="C8" s="1">
        <v>1</v>
      </c>
      <c r="D8" s="1">
        <v>1.06E-2</v>
      </c>
      <c r="E8" s="3">
        <f t="shared" si="0"/>
        <v>8483600</v>
      </c>
    </row>
    <row r="9" spans="1:5" s="1" customFormat="1" x14ac:dyDescent="0.2">
      <c r="A9" s="1">
        <v>36</v>
      </c>
      <c r="B9" s="1" t="s">
        <v>30</v>
      </c>
      <c r="C9" s="1">
        <v>2</v>
      </c>
      <c r="D9" s="1">
        <v>1.0500000000000001E-2</v>
      </c>
      <c r="E9" s="3">
        <f t="shared" si="0"/>
        <v>8402500</v>
      </c>
    </row>
    <row r="10" spans="1:5" s="1" customFormat="1" x14ac:dyDescent="0.2">
      <c r="A10" s="1">
        <v>36</v>
      </c>
      <c r="B10" s="1" t="s">
        <v>30</v>
      </c>
      <c r="C10" s="1">
        <v>3</v>
      </c>
      <c r="D10" s="1">
        <v>1.2999999999999999E-2</v>
      </c>
      <c r="E10" s="3">
        <f t="shared" si="0"/>
        <v>10490000</v>
      </c>
    </row>
    <row r="11" spans="1:5" x14ac:dyDescent="0.2">
      <c r="A11">
        <v>66</v>
      </c>
      <c r="B11" t="s">
        <v>27</v>
      </c>
      <c r="C11">
        <v>1</v>
      </c>
      <c r="D11">
        <v>3.0999999999999999E-3</v>
      </c>
      <c r="E11" s="3">
        <f t="shared" si="0"/>
        <v>2956100</v>
      </c>
    </row>
    <row r="12" spans="1:5" x14ac:dyDescent="0.2">
      <c r="A12">
        <v>66</v>
      </c>
      <c r="B12" t="s">
        <v>27</v>
      </c>
      <c r="C12">
        <v>2</v>
      </c>
      <c r="D12">
        <v>5.4000000000000003E-3</v>
      </c>
      <c r="E12" s="3">
        <f t="shared" si="0"/>
        <v>4531600</v>
      </c>
    </row>
    <row r="13" spans="1:5" x14ac:dyDescent="0.2">
      <c r="A13">
        <v>66</v>
      </c>
      <c r="B13" t="s">
        <v>27</v>
      </c>
      <c r="C13">
        <v>3</v>
      </c>
      <c r="D13">
        <v>5.1999999999999998E-3</v>
      </c>
      <c r="E13" s="3">
        <f t="shared" si="0"/>
        <v>4390400</v>
      </c>
    </row>
    <row r="14" spans="1:5" x14ac:dyDescent="0.2">
      <c r="A14">
        <v>66</v>
      </c>
      <c r="B14" t="s">
        <v>28</v>
      </c>
      <c r="C14">
        <v>1</v>
      </c>
      <c r="D14">
        <v>4.3E-3</v>
      </c>
      <c r="E14" s="3">
        <f t="shared" si="0"/>
        <v>3764900</v>
      </c>
    </row>
    <row r="15" spans="1:5" x14ac:dyDescent="0.2">
      <c r="A15">
        <v>66</v>
      </c>
      <c r="B15" t="s">
        <v>28</v>
      </c>
      <c r="C15">
        <v>2</v>
      </c>
      <c r="D15">
        <v>1.0699999999999999E-2</v>
      </c>
      <c r="E15" s="3">
        <f t="shared" si="0"/>
        <v>8564900</v>
      </c>
    </row>
    <row r="16" spans="1:5" x14ac:dyDescent="0.2">
      <c r="A16">
        <v>66</v>
      </c>
      <c r="B16" t="s">
        <v>28</v>
      </c>
      <c r="C16">
        <v>3</v>
      </c>
      <c r="D16">
        <v>1.5699999999999999E-2</v>
      </c>
      <c r="E16" s="3">
        <f t="shared" si="0"/>
        <v>12884900</v>
      </c>
    </row>
    <row r="17" spans="1:5" x14ac:dyDescent="0.2">
      <c r="A17">
        <v>66</v>
      </c>
      <c r="B17" t="s">
        <v>30</v>
      </c>
      <c r="C17">
        <v>1</v>
      </c>
      <c r="D17">
        <v>1.8E-3</v>
      </c>
      <c r="E17" s="3">
        <f t="shared" si="0"/>
        <v>2112400</v>
      </c>
    </row>
    <row r="18" spans="1:5" x14ac:dyDescent="0.2">
      <c r="A18">
        <v>66</v>
      </c>
      <c r="B18" t="s">
        <v>30</v>
      </c>
      <c r="C18">
        <v>2</v>
      </c>
      <c r="D18">
        <v>1.4E-3</v>
      </c>
      <c r="E18" s="3">
        <f t="shared" si="0"/>
        <v>1859600</v>
      </c>
    </row>
    <row r="19" spans="1:5" x14ac:dyDescent="0.2">
      <c r="A19">
        <v>66</v>
      </c>
      <c r="B19" t="s">
        <v>30</v>
      </c>
      <c r="C19">
        <v>3</v>
      </c>
      <c r="D19">
        <v>2.0999999999999999E-3</v>
      </c>
      <c r="E19" s="3">
        <f t="shared" si="0"/>
        <v>2304100</v>
      </c>
    </row>
    <row r="20" spans="1:5" x14ac:dyDescent="0.2">
      <c r="A20">
        <v>97.5</v>
      </c>
      <c r="B20" t="s">
        <v>27</v>
      </c>
      <c r="C20">
        <v>1</v>
      </c>
      <c r="D20">
        <v>7.1000000000000004E-3</v>
      </c>
      <c r="E20" s="3">
        <f t="shared" si="0"/>
        <v>5764100</v>
      </c>
    </row>
    <row r="21" spans="1:5" x14ac:dyDescent="0.2">
      <c r="A21">
        <v>97.5</v>
      </c>
      <c r="B21" t="s">
        <v>27</v>
      </c>
      <c r="C21">
        <v>2</v>
      </c>
      <c r="D21">
        <v>1.09E-2</v>
      </c>
      <c r="E21" s="3">
        <f t="shared" si="0"/>
        <v>8728100</v>
      </c>
    </row>
    <row r="22" spans="1:5" x14ac:dyDescent="0.2">
      <c r="A22">
        <v>97.5</v>
      </c>
      <c r="B22" t="s">
        <v>27</v>
      </c>
      <c r="C22">
        <v>3</v>
      </c>
      <c r="D22">
        <v>6.3E-3</v>
      </c>
      <c r="E22" s="3">
        <f t="shared" si="0"/>
        <v>5176900</v>
      </c>
    </row>
    <row r="23" spans="1:5" x14ac:dyDescent="0.2">
      <c r="A23">
        <v>89</v>
      </c>
      <c r="B23" t="s">
        <v>28</v>
      </c>
      <c r="C23">
        <v>4</v>
      </c>
      <c r="D23">
        <v>9.7000000000000003E-3</v>
      </c>
      <c r="E23" s="3">
        <f t="shared" si="0"/>
        <v>7760900</v>
      </c>
    </row>
    <row r="24" spans="1:5" x14ac:dyDescent="0.2">
      <c r="A24">
        <v>89</v>
      </c>
      <c r="B24" t="s">
        <v>28</v>
      </c>
      <c r="C24">
        <v>5</v>
      </c>
      <c r="D24">
        <v>7.1999999999999998E-3</v>
      </c>
      <c r="E24" s="3">
        <f t="shared" si="0"/>
        <v>5838400</v>
      </c>
    </row>
    <row r="25" spans="1:5" x14ac:dyDescent="0.2">
      <c r="A25">
        <v>89</v>
      </c>
      <c r="B25" t="s">
        <v>28</v>
      </c>
      <c r="C25">
        <v>6</v>
      </c>
      <c r="D25">
        <v>7.1000000000000004E-3</v>
      </c>
      <c r="E25" s="3">
        <f t="shared" si="0"/>
        <v>5764100</v>
      </c>
    </row>
    <row r="26" spans="1:5" x14ac:dyDescent="0.2">
      <c r="A26">
        <v>74</v>
      </c>
      <c r="B26" t="s">
        <v>30</v>
      </c>
      <c r="C26">
        <v>1</v>
      </c>
      <c r="D26">
        <v>7.4000000000000003E-3</v>
      </c>
      <c r="E26" s="3">
        <f t="shared" si="0"/>
        <v>5987600</v>
      </c>
    </row>
    <row r="27" spans="1:5" x14ac:dyDescent="0.2">
      <c r="A27">
        <v>74</v>
      </c>
      <c r="B27" t="s">
        <v>30</v>
      </c>
      <c r="C27">
        <v>2</v>
      </c>
      <c r="D27">
        <v>8.8999999999999999E-3</v>
      </c>
      <c r="E27" s="3">
        <f t="shared" si="0"/>
        <v>7132100</v>
      </c>
    </row>
    <row r="28" spans="1:5" x14ac:dyDescent="0.2">
      <c r="A28">
        <v>74</v>
      </c>
      <c r="B28" t="s">
        <v>30</v>
      </c>
      <c r="C28">
        <v>3</v>
      </c>
      <c r="D28">
        <v>9.9000000000000008E-3</v>
      </c>
      <c r="E28" s="3">
        <f t="shared" si="0"/>
        <v>7920100.0000000009</v>
      </c>
    </row>
    <row r="29" spans="1:5" x14ac:dyDescent="0.2">
      <c r="A29">
        <v>114</v>
      </c>
      <c r="B29" t="s">
        <v>28</v>
      </c>
      <c r="C29">
        <v>1</v>
      </c>
      <c r="D29">
        <v>5.62E-2</v>
      </c>
      <c r="E29" s="3">
        <f t="shared" si="0"/>
        <v>66304400</v>
      </c>
    </row>
    <row r="30" spans="1:5" x14ac:dyDescent="0.2">
      <c r="A30">
        <v>114</v>
      </c>
      <c r="B30" t="s">
        <v>28</v>
      </c>
      <c r="C30">
        <v>2</v>
      </c>
      <c r="D30">
        <v>6.0699999999999997E-2</v>
      </c>
      <c r="E30" s="3">
        <f t="shared" si="0"/>
        <v>74264900</v>
      </c>
    </row>
    <row r="31" spans="1:5" x14ac:dyDescent="0.2">
      <c r="A31">
        <v>114</v>
      </c>
      <c r="B31" t="s">
        <v>28</v>
      </c>
      <c r="C31">
        <v>4</v>
      </c>
      <c r="D31">
        <v>5.67E-2</v>
      </c>
      <c r="E31" s="3">
        <f t="shared" si="0"/>
        <v>67168900</v>
      </c>
    </row>
    <row r="32" spans="1:5" x14ac:dyDescent="0.2">
      <c r="A32">
        <v>114</v>
      </c>
      <c r="B32" t="s">
        <v>27</v>
      </c>
      <c r="C32">
        <v>4</v>
      </c>
      <c r="D32">
        <v>7.1199999999999999E-2</v>
      </c>
      <c r="E32" s="3">
        <f t="shared" si="0"/>
        <v>94414400</v>
      </c>
    </row>
    <row r="33" spans="1:5" x14ac:dyDescent="0.2">
      <c r="A33">
        <v>114</v>
      </c>
      <c r="B33" t="s">
        <v>27</v>
      </c>
      <c r="C33">
        <v>5</v>
      </c>
      <c r="D33">
        <v>6.2E-2</v>
      </c>
      <c r="E33" s="3">
        <f t="shared" si="0"/>
        <v>76640000</v>
      </c>
    </row>
    <row r="34" spans="1:5" x14ac:dyDescent="0.2">
      <c r="A34">
        <v>114</v>
      </c>
      <c r="B34" t="s">
        <v>27</v>
      </c>
      <c r="C34">
        <v>6</v>
      </c>
      <c r="D34">
        <v>6.5500000000000003E-2</v>
      </c>
      <c r="E34" s="3">
        <f t="shared" si="0"/>
        <v>83202500</v>
      </c>
    </row>
    <row r="35" spans="1:5" x14ac:dyDescent="0.2">
      <c r="A35">
        <v>114</v>
      </c>
      <c r="B35" t="s">
        <v>30</v>
      </c>
      <c r="C35">
        <v>1</v>
      </c>
      <c r="D35">
        <v>7.2599999999999998E-2</v>
      </c>
      <c r="E35" s="3">
        <f t="shared" si="0"/>
        <v>97267600</v>
      </c>
    </row>
    <row r="36" spans="1:5" x14ac:dyDescent="0.2">
      <c r="A36">
        <v>123</v>
      </c>
      <c r="B36" t="s">
        <v>28</v>
      </c>
      <c r="C36">
        <v>1</v>
      </c>
      <c r="D36">
        <v>7.4200000000000002E-2</v>
      </c>
      <c r="E36" s="3">
        <f t="shared" si="0"/>
        <v>100576400</v>
      </c>
    </row>
    <row r="37" spans="1:5" x14ac:dyDescent="0.2">
      <c r="A37">
        <v>123</v>
      </c>
      <c r="B37" t="s">
        <v>28</v>
      </c>
      <c r="C37">
        <v>2</v>
      </c>
      <c r="D37">
        <v>7.7299999999999994E-2</v>
      </c>
      <c r="E37" s="3">
        <f t="shared" si="0"/>
        <v>107132899.99999997</v>
      </c>
    </row>
    <row r="38" spans="1:5" x14ac:dyDescent="0.2">
      <c r="A38">
        <v>123</v>
      </c>
      <c r="B38" t="s">
        <v>28</v>
      </c>
      <c r="C38">
        <v>4</v>
      </c>
      <c r="D38">
        <v>7.9899999999999999E-2</v>
      </c>
      <c r="E38" s="3">
        <f t="shared" si="0"/>
        <v>112780100</v>
      </c>
    </row>
    <row r="39" spans="1:5" x14ac:dyDescent="0.2">
      <c r="A39">
        <v>124</v>
      </c>
      <c r="B39" t="s">
        <v>30</v>
      </c>
      <c r="C39">
        <v>1</v>
      </c>
      <c r="D39">
        <v>9.7699999999999995E-2</v>
      </c>
      <c r="E39" s="3">
        <f t="shared" si="0"/>
        <v>155072900</v>
      </c>
    </row>
    <row r="40" spans="1:5" x14ac:dyDescent="0.2">
      <c r="A40">
        <v>124</v>
      </c>
      <c r="B40" t="s">
        <v>30</v>
      </c>
      <c r="C40">
        <v>2</v>
      </c>
      <c r="D40">
        <v>0.1022</v>
      </c>
      <c r="E40" s="3">
        <f t="shared" si="0"/>
        <v>166768400</v>
      </c>
    </row>
    <row r="41" spans="1:5" x14ac:dyDescent="0.2">
      <c r="A41">
        <v>124</v>
      </c>
      <c r="B41" t="s">
        <v>30</v>
      </c>
      <c r="C41">
        <v>3</v>
      </c>
      <c r="D41">
        <v>0.10299999999999999</v>
      </c>
      <c r="E41" s="3">
        <f t="shared" si="0"/>
        <v>168890000</v>
      </c>
    </row>
    <row r="42" spans="1:5" x14ac:dyDescent="0.2">
      <c r="A42">
        <v>124</v>
      </c>
      <c r="B42" t="s">
        <v>27</v>
      </c>
      <c r="C42">
        <v>4</v>
      </c>
      <c r="D42">
        <v>9.11E-2</v>
      </c>
      <c r="E42" s="3">
        <f t="shared" si="0"/>
        <v>138652100</v>
      </c>
    </row>
    <row r="43" spans="1:5" x14ac:dyDescent="0.2">
      <c r="A43">
        <v>124</v>
      </c>
      <c r="B43" t="s">
        <v>27</v>
      </c>
      <c r="C43">
        <v>5</v>
      </c>
      <c r="D43">
        <v>8.3299999999999999E-2</v>
      </c>
      <c r="E43" s="3">
        <f t="shared" si="0"/>
        <v>120368900</v>
      </c>
    </row>
    <row r="44" spans="1:5" x14ac:dyDescent="0.2">
      <c r="A44">
        <v>124</v>
      </c>
      <c r="B44" t="s">
        <v>27</v>
      </c>
      <c r="C44">
        <v>6</v>
      </c>
      <c r="D44">
        <v>9.1800000000000007E-2</v>
      </c>
      <c r="E44" s="3">
        <f t="shared" si="0"/>
        <v>140352400.00000003</v>
      </c>
    </row>
    <row r="45" spans="1:5" s="1" customFormat="1" x14ac:dyDescent="0.2">
      <c r="A45" s="1">
        <v>134.5</v>
      </c>
      <c r="B45" s="1" t="s">
        <v>28</v>
      </c>
      <c r="C45" s="1">
        <v>2</v>
      </c>
      <c r="D45" s="1">
        <v>5.8400000000000001E-2</v>
      </c>
      <c r="E45" s="3">
        <f t="shared" si="0"/>
        <v>70145600</v>
      </c>
    </row>
    <row r="46" spans="1:5" s="1" customFormat="1" x14ac:dyDescent="0.2">
      <c r="A46" s="1">
        <v>134.5</v>
      </c>
      <c r="B46" s="1" t="s">
        <v>28</v>
      </c>
      <c r="C46" s="1">
        <v>5</v>
      </c>
      <c r="D46" s="1">
        <v>5.8599999999999999E-2</v>
      </c>
      <c r="E46" s="3">
        <f t="shared" si="0"/>
        <v>70499600</v>
      </c>
    </row>
    <row r="47" spans="1:5" x14ac:dyDescent="0.2">
      <c r="A47">
        <v>134.5</v>
      </c>
      <c r="B47" t="s">
        <v>30</v>
      </c>
      <c r="C47">
        <v>1</v>
      </c>
      <c r="D47">
        <v>8.0799999999999997E-2</v>
      </c>
      <c r="E47" s="3">
        <f t="shared" si="0"/>
        <v>114766400</v>
      </c>
    </row>
    <row r="48" spans="1:5" x14ac:dyDescent="0.2">
      <c r="A48">
        <v>134.5</v>
      </c>
      <c r="B48" t="s">
        <v>30</v>
      </c>
      <c r="C48">
        <v>2</v>
      </c>
      <c r="D48">
        <v>8.3099999999999993E-2</v>
      </c>
      <c r="E48" s="3">
        <f t="shared" si="0"/>
        <v>119916099.99999997</v>
      </c>
    </row>
    <row r="49" spans="1:5" x14ac:dyDescent="0.2">
      <c r="A49">
        <v>134.5</v>
      </c>
      <c r="B49" t="s">
        <v>30</v>
      </c>
      <c r="C49">
        <v>3</v>
      </c>
      <c r="D49">
        <v>8.5999999999999993E-2</v>
      </c>
      <c r="E49" s="3">
        <f t="shared" si="0"/>
        <v>126559999.99999997</v>
      </c>
    </row>
    <row r="50" spans="1:5" x14ac:dyDescent="0.2">
      <c r="A50">
        <v>147</v>
      </c>
      <c r="B50" t="s">
        <v>28</v>
      </c>
      <c r="C50">
        <v>4</v>
      </c>
      <c r="D50">
        <v>8.3799999999999999E-2</v>
      </c>
      <c r="E50" s="3">
        <f t="shared" si="0"/>
        <v>121504400</v>
      </c>
    </row>
    <row r="51" spans="1:5" s="2" customFormat="1" x14ac:dyDescent="0.2">
      <c r="A51" s="2">
        <v>147</v>
      </c>
      <c r="B51" t="s">
        <v>28</v>
      </c>
      <c r="C51" s="2">
        <v>5</v>
      </c>
      <c r="D51" s="2">
        <v>8.1699999999999995E-2</v>
      </c>
      <c r="E51" s="3">
        <f t="shared" si="0"/>
        <v>116768900</v>
      </c>
    </row>
    <row r="52" spans="1:5" s="2" customFormat="1" x14ac:dyDescent="0.2">
      <c r="A52" s="2">
        <v>147</v>
      </c>
      <c r="B52" t="s">
        <v>28</v>
      </c>
      <c r="C52" s="2">
        <v>6</v>
      </c>
      <c r="D52" s="2">
        <v>8.3799999999999999E-2</v>
      </c>
      <c r="E52" s="3">
        <f t="shared" si="0"/>
        <v>121504400</v>
      </c>
    </row>
    <row r="53" spans="1:5" x14ac:dyDescent="0.2">
      <c r="A53">
        <v>147</v>
      </c>
      <c r="B53" t="s">
        <v>27</v>
      </c>
      <c r="C53">
        <v>4</v>
      </c>
      <c r="D53" s="2">
        <v>9.8299999999999998E-2</v>
      </c>
      <c r="E53" s="3">
        <f t="shared" si="0"/>
        <v>156608900</v>
      </c>
    </row>
    <row r="54" spans="1:5" x14ac:dyDescent="0.2">
      <c r="A54">
        <v>147</v>
      </c>
      <c r="B54" t="s">
        <v>27</v>
      </c>
      <c r="C54">
        <v>5</v>
      </c>
      <c r="D54" s="2">
        <v>8.7800000000000003E-2</v>
      </c>
      <c r="E54" s="3">
        <f t="shared" si="0"/>
        <v>130768400</v>
      </c>
    </row>
    <row r="55" spans="1:5" s="1" customFormat="1" x14ac:dyDescent="0.2">
      <c r="A55" s="1">
        <v>147</v>
      </c>
      <c r="B55" t="s">
        <v>27</v>
      </c>
      <c r="C55" s="1">
        <v>6</v>
      </c>
      <c r="D55" s="1">
        <v>9.1300000000000006E-2</v>
      </c>
      <c r="E55" s="3">
        <f t="shared" si="0"/>
        <v>139136900</v>
      </c>
    </row>
    <row r="56" spans="1:5" x14ac:dyDescent="0.2">
      <c r="A56">
        <v>147</v>
      </c>
      <c r="B56" t="s">
        <v>30</v>
      </c>
      <c r="C56">
        <v>1</v>
      </c>
      <c r="D56">
        <v>0.10440000000000001</v>
      </c>
      <c r="E56" s="3">
        <f t="shared" si="0"/>
        <v>172633600.00000003</v>
      </c>
    </row>
    <row r="57" spans="1:5" x14ac:dyDescent="0.2">
      <c r="A57">
        <v>147</v>
      </c>
      <c r="B57" t="s">
        <v>30</v>
      </c>
      <c r="C57">
        <v>2</v>
      </c>
      <c r="D57">
        <v>0.112</v>
      </c>
      <c r="E57" s="3">
        <f t="shared" si="0"/>
        <v>193640000</v>
      </c>
    </row>
    <row r="58" spans="1:5" x14ac:dyDescent="0.2">
      <c r="A58">
        <v>147</v>
      </c>
      <c r="B58" t="s">
        <v>30</v>
      </c>
      <c r="C58">
        <v>3</v>
      </c>
      <c r="D58">
        <v>0.11840000000000001</v>
      </c>
      <c r="E58" s="3">
        <f t="shared" si="0"/>
        <v>212225600</v>
      </c>
    </row>
    <row r="59" spans="1:5" s="1" customFormat="1" x14ac:dyDescent="0.2">
      <c r="A59" s="1">
        <v>170</v>
      </c>
      <c r="B59" t="s">
        <v>28</v>
      </c>
      <c r="C59" s="1">
        <v>1</v>
      </c>
      <c r="D59" s="1">
        <v>7.6399999999999996E-2</v>
      </c>
      <c r="E59" s="3">
        <f t="shared" si="0"/>
        <v>105209600</v>
      </c>
    </row>
    <row r="60" spans="1:5" s="1" customFormat="1" x14ac:dyDescent="0.2">
      <c r="A60" s="1">
        <v>170</v>
      </c>
      <c r="B60" t="s">
        <v>28</v>
      </c>
      <c r="C60" s="1">
        <v>5</v>
      </c>
      <c r="D60" s="1">
        <v>8.3599999999999994E-2</v>
      </c>
      <c r="E60" s="3">
        <f t="shared" si="0"/>
        <v>121049599.99999997</v>
      </c>
    </row>
    <row r="61" spans="1:5" s="1" customFormat="1" x14ac:dyDescent="0.2">
      <c r="A61" s="1">
        <v>170</v>
      </c>
      <c r="B61" t="s">
        <v>28</v>
      </c>
      <c r="C61" s="1">
        <v>6</v>
      </c>
      <c r="D61" s="1">
        <v>8.5500000000000007E-2</v>
      </c>
      <c r="E61" s="3">
        <f t="shared" si="0"/>
        <v>125402500.00000003</v>
      </c>
    </row>
    <row r="62" spans="1:5" s="2" customFormat="1" x14ac:dyDescent="0.2">
      <c r="A62" s="2">
        <v>170</v>
      </c>
      <c r="B62" t="s">
        <v>28</v>
      </c>
      <c r="C62" s="2">
        <v>2</v>
      </c>
      <c r="D62" s="2">
        <v>8.6800000000000002E-2</v>
      </c>
      <c r="E62" s="3">
        <f t="shared" si="0"/>
        <v>128422400</v>
      </c>
    </row>
    <row r="63" spans="1:5" s="2" customFormat="1" x14ac:dyDescent="0.2">
      <c r="A63" s="2">
        <v>170</v>
      </c>
      <c r="B63" t="s">
        <v>27</v>
      </c>
      <c r="C63" s="2">
        <v>4</v>
      </c>
      <c r="D63" s="2">
        <v>0.10009999999999999</v>
      </c>
      <c r="E63" s="3">
        <f t="shared" si="0"/>
        <v>161260100</v>
      </c>
    </row>
    <row r="64" spans="1:5" s="2" customFormat="1" x14ac:dyDescent="0.2">
      <c r="A64" s="2">
        <v>170</v>
      </c>
      <c r="B64" t="s">
        <v>27</v>
      </c>
      <c r="C64" s="2">
        <v>5</v>
      </c>
      <c r="D64" s="2">
        <v>9.2200000000000004E-2</v>
      </c>
      <c r="E64" s="3">
        <f t="shared" si="0"/>
        <v>141328400</v>
      </c>
    </row>
    <row r="65" spans="1:5" s="1" customFormat="1" x14ac:dyDescent="0.2">
      <c r="A65" s="1">
        <v>170</v>
      </c>
      <c r="B65" t="s">
        <v>27</v>
      </c>
      <c r="C65" s="1">
        <v>6</v>
      </c>
      <c r="D65" s="1">
        <v>8.8800000000000004E-2</v>
      </c>
      <c r="E65" s="3">
        <f t="shared" si="0"/>
        <v>133134400</v>
      </c>
    </row>
    <row r="66" spans="1:5" s="1" customFormat="1" x14ac:dyDescent="0.2">
      <c r="A66" s="1">
        <v>170</v>
      </c>
      <c r="B66" s="1" t="s">
        <v>30</v>
      </c>
      <c r="C66" s="1">
        <v>1</v>
      </c>
      <c r="D66" s="1">
        <v>9.8000000000000004E-2</v>
      </c>
      <c r="E66" s="3">
        <f t="shared" si="0"/>
        <v>155840000</v>
      </c>
    </row>
    <row r="67" spans="1:5" x14ac:dyDescent="0.2">
      <c r="A67">
        <v>170</v>
      </c>
      <c r="B67" s="1" t="s">
        <v>30</v>
      </c>
      <c r="C67">
        <v>2</v>
      </c>
      <c r="D67">
        <v>0.1246</v>
      </c>
      <c r="E67" s="3">
        <f t="shared" ref="E67:E94" si="1">10000000000*D67*D67+600000000*D67+1000000</f>
        <v>231011600</v>
      </c>
    </row>
    <row r="68" spans="1:5" s="1" customFormat="1" x14ac:dyDescent="0.2">
      <c r="A68" s="1">
        <v>170</v>
      </c>
      <c r="B68" s="1" t="s">
        <v>30</v>
      </c>
      <c r="C68" s="1">
        <v>3</v>
      </c>
      <c r="D68" s="1">
        <v>0.11169999999999999</v>
      </c>
      <c r="E68" s="3">
        <f t="shared" si="1"/>
        <v>192788900</v>
      </c>
    </row>
    <row r="69" spans="1:5" s="1" customFormat="1" x14ac:dyDescent="0.2">
      <c r="A69" s="1">
        <v>170</v>
      </c>
      <c r="B69" s="1" t="s">
        <v>30</v>
      </c>
      <c r="C69" s="1">
        <v>4</v>
      </c>
      <c r="D69" s="1">
        <v>0.1104</v>
      </c>
      <c r="E69" s="3">
        <f t="shared" si="1"/>
        <v>189121600</v>
      </c>
    </row>
    <row r="70" spans="1:5" s="1" customFormat="1" x14ac:dyDescent="0.2">
      <c r="A70" s="1">
        <v>170</v>
      </c>
      <c r="B70" s="1" t="s">
        <v>30</v>
      </c>
      <c r="C70" s="1">
        <v>5</v>
      </c>
      <c r="D70" s="1">
        <v>0.1042</v>
      </c>
      <c r="E70" s="3">
        <f t="shared" si="1"/>
        <v>172096400</v>
      </c>
    </row>
    <row r="71" spans="1:5" s="1" customFormat="1" x14ac:dyDescent="0.2">
      <c r="A71" s="1">
        <v>170</v>
      </c>
      <c r="B71" s="1" t="s">
        <v>30</v>
      </c>
      <c r="C71" s="1">
        <v>6</v>
      </c>
      <c r="D71" s="1">
        <v>0.1094</v>
      </c>
      <c r="E71" s="3">
        <f t="shared" si="1"/>
        <v>186323600</v>
      </c>
    </row>
    <row r="72" spans="1:5" x14ac:dyDescent="0.2">
      <c r="A72" s="1">
        <v>192.5</v>
      </c>
      <c r="B72" t="s">
        <v>28</v>
      </c>
      <c r="C72" s="1">
        <v>1</v>
      </c>
      <c r="D72" s="1">
        <v>7.6700000000000004E-2</v>
      </c>
      <c r="E72" s="3">
        <f t="shared" si="1"/>
        <v>105848900</v>
      </c>
    </row>
    <row r="73" spans="1:5" x14ac:dyDescent="0.2">
      <c r="A73" s="1">
        <v>192.5</v>
      </c>
      <c r="B73" t="s">
        <v>28</v>
      </c>
      <c r="C73" s="1">
        <v>5</v>
      </c>
      <c r="D73" s="1">
        <v>8.5400000000000004E-2</v>
      </c>
      <c r="E73" s="3">
        <f t="shared" si="1"/>
        <v>125171600</v>
      </c>
    </row>
    <row r="74" spans="1:5" x14ac:dyDescent="0.2">
      <c r="A74" s="1">
        <v>192.5</v>
      </c>
      <c r="B74" t="s">
        <v>28</v>
      </c>
      <c r="C74" s="1">
        <v>6</v>
      </c>
      <c r="D74" s="1">
        <v>8.72E-2</v>
      </c>
      <c r="E74" s="3">
        <f t="shared" si="1"/>
        <v>129358400</v>
      </c>
    </row>
    <row r="75" spans="1:5" x14ac:dyDescent="0.2">
      <c r="A75" s="1">
        <v>192.5</v>
      </c>
      <c r="B75" s="2" t="s">
        <v>30</v>
      </c>
      <c r="C75" s="1">
        <v>1</v>
      </c>
      <c r="D75" s="1">
        <v>9.9500000000000005E-2</v>
      </c>
      <c r="E75" s="3">
        <f t="shared" si="1"/>
        <v>159702500</v>
      </c>
    </row>
    <row r="76" spans="1:5" x14ac:dyDescent="0.2">
      <c r="A76" s="1">
        <v>192.5</v>
      </c>
      <c r="B76" s="2" t="s">
        <v>30</v>
      </c>
      <c r="C76" s="1">
        <v>2</v>
      </c>
      <c r="D76" s="1">
        <v>0.1077</v>
      </c>
      <c r="E76" s="3">
        <f t="shared" si="1"/>
        <v>181612900</v>
      </c>
    </row>
    <row r="77" spans="1:5" x14ac:dyDescent="0.2">
      <c r="A77" s="2">
        <v>192.5</v>
      </c>
      <c r="B77" s="2" t="s">
        <v>30</v>
      </c>
      <c r="C77" s="2">
        <v>3</v>
      </c>
      <c r="D77" s="2">
        <v>0.1217</v>
      </c>
      <c r="E77" s="3">
        <f t="shared" si="1"/>
        <v>222128900</v>
      </c>
    </row>
    <row r="78" spans="1:5" s="2" customFormat="1" x14ac:dyDescent="0.2">
      <c r="A78" s="2">
        <v>192.5</v>
      </c>
      <c r="B78" s="2" t="s">
        <v>30</v>
      </c>
      <c r="C78" s="2">
        <v>4</v>
      </c>
      <c r="D78" s="2">
        <v>0.11360000000000001</v>
      </c>
      <c r="E78" s="3">
        <f t="shared" si="1"/>
        <v>198209600</v>
      </c>
    </row>
    <row r="79" spans="1:5" s="2" customFormat="1" x14ac:dyDescent="0.2">
      <c r="A79" s="2">
        <v>192.5</v>
      </c>
      <c r="B79" s="2" t="s">
        <v>30</v>
      </c>
      <c r="C79" s="2">
        <v>5</v>
      </c>
      <c r="D79" s="2">
        <v>0.10920000000000001</v>
      </c>
      <c r="E79" s="3">
        <f t="shared" si="1"/>
        <v>185766400</v>
      </c>
    </row>
    <row r="80" spans="1:5" s="1" customFormat="1" x14ac:dyDescent="0.2">
      <c r="A80" s="1">
        <v>192.5</v>
      </c>
      <c r="B80" s="2" t="s">
        <v>30</v>
      </c>
      <c r="C80" s="1">
        <v>6</v>
      </c>
      <c r="D80" s="1">
        <v>0.10639999999999999</v>
      </c>
      <c r="E80" s="3">
        <f t="shared" si="1"/>
        <v>178049600</v>
      </c>
    </row>
    <row r="81" spans="1:5" s="2" customFormat="1" ht="17" customHeight="1" x14ac:dyDescent="0.2">
      <c r="A81" s="2">
        <v>213</v>
      </c>
      <c r="B81" s="2" t="s">
        <v>30</v>
      </c>
      <c r="C81" s="2">
        <v>1</v>
      </c>
      <c r="D81" s="2">
        <v>9.3299999999999994E-2</v>
      </c>
      <c r="E81" s="3">
        <f t="shared" si="1"/>
        <v>144028900</v>
      </c>
    </row>
    <row r="82" spans="1:5" s="2" customFormat="1" x14ac:dyDescent="0.2">
      <c r="A82" s="2">
        <v>213</v>
      </c>
      <c r="B82" s="2" t="s">
        <v>30</v>
      </c>
      <c r="C82" s="2">
        <v>3</v>
      </c>
      <c r="D82" s="2">
        <v>8.48E-2</v>
      </c>
      <c r="E82" s="3">
        <f t="shared" si="1"/>
        <v>123790400</v>
      </c>
    </row>
    <row r="83" spans="1:5" s="2" customFormat="1" x14ac:dyDescent="0.2">
      <c r="A83" s="2">
        <v>213</v>
      </c>
      <c r="B83" s="2" t="s">
        <v>30</v>
      </c>
      <c r="C83" s="2">
        <v>4</v>
      </c>
      <c r="D83" s="2">
        <v>0.1033</v>
      </c>
      <c r="E83" s="3">
        <f t="shared" si="1"/>
        <v>169688900</v>
      </c>
    </row>
    <row r="84" spans="1:5" s="1" customFormat="1" x14ac:dyDescent="0.2">
      <c r="A84" s="1">
        <v>213</v>
      </c>
      <c r="B84" s="2" t="s">
        <v>30</v>
      </c>
      <c r="C84" s="1">
        <v>5</v>
      </c>
      <c r="D84" s="1">
        <v>9.6500000000000002E-2</v>
      </c>
      <c r="E84" s="3">
        <f t="shared" si="1"/>
        <v>152022500</v>
      </c>
    </row>
    <row r="85" spans="1:5" s="2" customFormat="1" x14ac:dyDescent="0.2">
      <c r="A85" s="2">
        <v>213</v>
      </c>
      <c r="B85" t="s">
        <v>28</v>
      </c>
      <c r="C85" s="2">
        <v>1</v>
      </c>
      <c r="D85" s="2">
        <v>7.6600000000000001E-2</v>
      </c>
      <c r="E85" s="3">
        <f t="shared" si="1"/>
        <v>105635600</v>
      </c>
    </row>
    <row r="86" spans="1:5" s="2" customFormat="1" x14ac:dyDescent="0.2">
      <c r="A86" s="2">
        <v>260</v>
      </c>
      <c r="B86" t="s">
        <v>28</v>
      </c>
      <c r="C86" s="2">
        <v>1</v>
      </c>
      <c r="D86" s="2">
        <v>8.2100000000000006E-2</v>
      </c>
      <c r="E86" s="3">
        <f t="shared" si="1"/>
        <v>117664100.00000003</v>
      </c>
    </row>
    <row r="87" spans="1:5" s="2" customFormat="1" x14ac:dyDescent="0.2">
      <c r="A87" s="2">
        <v>260</v>
      </c>
      <c r="B87" t="s">
        <v>28</v>
      </c>
      <c r="C87" s="2">
        <v>6</v>
      </c>
      <c r="D87" s="2">
        <v>8.3299999999999999E-2</v>
      </c>
      <c r="E87" s="3">
        <f t="shared" si="1"/>
        <v>120368900</v>
      </c>
    </row>
    <row r="88" spans="1:5" x14ac:dyDescent="0.2">
      <c r="A88" s="2">
        <v>260</v>
      </c>
      <c r="B88" t="s">
        <v>28</v>
      </c>
      <c r="C88" s="2">
        <v>3</v>
      </c>
      <c r="D88" s="2">
        <v>8.3900000000000002E-2</v>
      </c>
      <c r="E88" s="3">
        <f t="shared" si="1"/>
        <v>121732100</v>
      </c>
    </row>
    <row r="89" spans="1:5" x14ac:dyDescent="0.2">
      <c r="A89" s="2">
        <v>260</v>
      </c>
      <c r="B89" t="s">
        <v>27</v>
      </c>
      <c r="C89">
        <v>6</v>
      </c>
      <c r="D89">
        <v>7.5899999999999995E-2</v>
      </c>
      <c r="E89" s="3">
        <f t="shared" si="1"/>
        <v>104148100</v>
      </c>
    </row>
    <row r="90" spans="1:5" x14ac:dyDescent="0.2">
      <c r="A90" s="2">
        <v>260</v>
      </c>
      <c r="B90" t="s">
        <v>27</v>
      </c>
      <c r="C90">
        <v>5</v>
      </c>
      <c r="D90">
        <v>7.7600000000000002E-2</v>
      </c>
      <c r="E90" s="3">
        <f t="shared" si="1"/>
        <v>107777600</v>
      </c>
    </row>
    <row r="91" spans="1:5" x14ac:dyDescent="0.2">
      <c r="A91" s="2">
        <v>260</v>
      </c>
      <c r="B91" t="s">
        <v>27</v>
      </c>
      <c r="C91">
        <v>4</v>
      </c>
      <c r="D91">
        <v>8.8499999999999995E-2</v>
      </c>
      <c r="E91" s="3">
        <f t="shared" si="1"/>
        <v>132422500</v>
      </c>
    </row>
    <row r="92" spans="1:5" x14ac:dyDescent="0.2">
      <c r="A92" s="2">
        <v>260</v>
      </c>
      <c r="B92" s="2" t="s">
        <v>30</v>
      </c>
      <c r="C92">
        <v>4</v>
      </c>
      <c r="D92">
        <v>0.1075</v>
      </c>
      <c r="E92" s="3">
        <f t="shared" si="1"/>
        <v>181062500</v>
      </c>
    </row>
    <row r="93" spans="1:5" x14ac:dyDescent="0.2">
      <c r="A93" s="2">
        <v>260</v>
      </c>
      <c r="B93" s="2" t="s">
        <v>30</v>
      </c>
      <c r="C93">
        <v>5</v>
      </c>
      <c r="D93">
        <v>0.1085</v>
      </c>
      <c r="E93" s="3">
        <f t="shared" si="1"/>
        <v>183822500</v>
      </c>
    </row>
    <row r="94" spans="1:5" x14ac:dyDescent="0.2">
      <c r="A94" s="2">
        <v>260</v>
      </c>
      <c r="B94" s="2" t="s">
        <v>30</v>
      </c>
      <c r="C94">
        <v>6</v>
      </c>
      <c r="D94">
        <v>0.1105</v>
      </c>
      <c r="E94" s="3">
        <f t="shared" si="1"/>
        <v>189402500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Exp_august20</vt:lpstr>
      <vt:lpstr>Exp_sept06</vt:lpstr>
      <vt:lpstr>Growth_monitoring_end_Sept</vt:lpstr>
      <vt:lpstr>Exp_oct18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2021-08-04T16:41:46Z</dcterms:created>
  <dcterms:modified xsi:type="dcterms:W3CDTF">2022-11-28T15:51:22Z</dcterms:modified>
</cp:coreProperties>
</file>