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549" documentId="11_0B1D56BE9CDCCE836B02CE7A5FB0D4A9BBFD1C62" xr6:coauthVersionLast="47" xr6:coauthVersionMax="47" xr10:uidLastSave="{4C5ED602-B164-4CEE-B9C9-7DE34600374D}"/>
  <bookViews>
    <workbookView xWindow="240" yWindow="105" windowWidth="14805" windowHeight="8010" firstSheet="5" activeTab="1" xr2:uid="{00000000-000D-0000-FFFF-FFFF00000000}"/>
  </bookViews>
  <sheets>
    <sheet name="Library_Point" sheetId="1" r:id="rId1"/>
    <sheet name="LFL_Point" sheetId="4" r:id="rId2"/>
    <sheet name="School_Enrollment_Point" sheetId="3" r:id="rId3"/>
    <sheet name="Internet_Access_Point" sheetId="5" r:id="rId4"/>
    <sheet name="Grading_System" sheetId="2" r:id="rId5"/>
    <sheet name="Total Point" sheetId="6" r:id="rId6"/>
  </sheets>
  <definedNames>
    <definedName name="_xlnm._FilterDatabase" localSheetId="3" hidden="1">Internet_Access_Point!$E$1:$E$865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 a="1"/>
  <c r="G3" i="6"/>
  <c r="G4" i="6" a="1"/>
  <c r="G4" i="6"/>
  <c r="G5" i="6" a="1"/>
  <c r="G5" i="6"/>
  <c r="G6" i="6" a="1"/>
  <c r="G6" i="6"/>
  <c r="G7" i="6" a="1"/>
  <c r="G7" i="6"/>
  <c r="G8" i="6" a="1"/>
  <c r="G8" i="6"/>
  <c r="G9" i="6" a="1"/>
  <c r="G9" i="6"/>
  <c r="G10" i="6" a="1"/>
  <c r="G10" i="6"/>
  <c r="G11" i="6" a="1"/>
  <c r="G11" i="6"/>
  <c r="G12" i="6" a="1"/>
  <c r="G12" i="6"/>
  <c r="G13" i="6" a="1"/>
  <c r="G13" i="6"/>
  <c r="G14" i="6" a="1"/>
  <c r="G14" i="6"/>
  <c r="G15" i="6" a="1"/>
  <c r="G15" i="6"/>
  <c r="G16" i="6" a="1"/>
  <c r="G16" i="6"/>
  <c r="G17" i="6" a="1"/>
  <c r="G17" i="6"/>
  <c r="G18" i="6" a="1"/>
  <c r="G18" i="6"/>
  <c r="G19" i="6" a="1"/>
  <c r="G19" i="6"/>
  <c r="G20" i="6" a="1"/>
  <c r="G20" i="6"/>
  <c r="G21" i="6" a="1"/>
  <c r="G21" i="6"/>
  <c r="G22" i="6" a="1"/>
  <c r="G22" i="6"/>
  <c r="G23" i="6" a="1"/>
  <c r="G23" i="6"/>
  <c r="G24" i="6" a="1"/>
  <c r="G24" i="6"/>
  <c r="G25" i="6" a="1"/>
  <c r="G25" i="6"/>
  <c r="G26" i="6" a="1"/>
  <c r="G26" i="6"/>
  <c r="G27" i="6" a="1"/>
  <c r="G27" i="6"/>
  <c r="G28" i="6" a="1"/>
  <c r="G28" i="6"/>
  <c r="G29" i="6" a="1"/>
  <c r="G29" i="6"/>
  <c r="G30" i="6" a="1"/>
  <c r="G30" i="6"/>
  <c r="G31" i="6" a="1"/>
  <c r="G31" i="6"/>
  <c r="G32" i="6" a="1"/>
  <c r="G32" i="6"/>
  <c r="G33" i="6" a="1"/>
  <c r="G33" i="6"/>
  <c r="G34" i="6" a="1"/>
  <c r="G34" i="6"/>
  <c r="G35" i="6" a="1"/>
  <c r="G35" i="6"/>
  <c r="G36" i="6" a="1"/>
  <c r="G36" i="6"/>
  <c r="G37" i="6" a="1"/>
  <c r="G37" i="6"/>
  <c r="G38" i="6" a="1"/>
  <c r="G38" i="6"/>
  <c r="G39" i="6" a="1"/>
  <c r="G39" i="6"/>
  <c r="G40" i="6" a="1"/>
  <c r="G40" i="6"/>
  <c r="G41" i="6" a="1"/>
  <c r="G41" i="6"/>
  <c r="G42" i="6" a="1"/>
  <c r="G42" i="6"/>
  <c r="G43" i="6" a="1"/>
  <c r="G43" i="6"/>
  <c r="G44" i="6" a="1"/>
  <c r="G44" i="6"/>
  <c r="G45" i="6" a="1"/>
  <c r="G45" i="6"/>
  <c r="G46" i="6" a="1"/>
  <c r="G46" i="6"/>
  <c r="G47" i="6" a="1"/>
  <c r="G47" i="6"/>
  <c r="G48" i="6" a="1"/>
  <c r="G48" i="6"/>
  <c r="G49" i="6" a="1"/>
  <c r="G49" i="6"/>
  <c r="G50" i="6" a="1"/>
  <c r="G50" i="6"/>
  <c r="G51" i="6" a="1"/>
  <c r="G51" i="6"/>
  <c r="G52" i="6" a="1"/>
  <c r="G52" i="6"/>
  <c r="G53" i="6" a="1"/>
  <c r="G53" i="6"/>
  <c r="G54" i="6" a="1"/>
  <c r="G54" i="6"/>
  <c r="G55" i="6" a="1"/>
  <c r="G55" i="6"/>
  <c r="G2" i="6" a="1"/>
  <c r="G2" i="6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2" i="4"/>
  <c r="O2" i="5"/>
  <c r="I2" i="3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2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C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2" i="6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H2" i="5" a="1"/>
  <c r="H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2" i="5"/>
  <c r="J2" i="5"/>
  <c r="J55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E2" i="3" a="1"/>
  <c r="E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E2" i="4" a="1"/>
  <c r="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2" i="3"/>
  <c r="F2" i="3"/>
  <c r="H2" i="3" s="1"/>
  <c r="F55" i="6" l="1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2" i="6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55" i="5"/>
  <c r="L2" i="5"/>
  <c r="M2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H25" i="3" s="1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N2" i="5" l="1"/>
  <c r="N55" i="5"/>
  <c r="O55" i="5" s="1"/>
  <c r="N3" i="5"/>
  <c r="O3" i="5" s="1"/>
  <c r="N4" i="5"/>
  <c r="O4" i="5" s="1"/>
  <c r="N5" i="5"/>
  <c r="O5" i="5" s="1"/>
  <c r="N6" i="5"/>
  <c r="O6" i="5" s="1"/>
  <c r="N7" i="5"/>
  <c r="O7" i="5" s="1"/>
  <c r="N8" i="5"/>
  <c r="O8" i="5" s="1"/>
  <c r="N9" i="5"/>
  <c r="O9" i="5" s="1"/>
  <c r="N10" i="5"/>
  <c r="O10" i="5" s="1"/>
  <c r="N11" i="5"/>
  <c r="O11" i="5" s="1"/>
  <c r="N12" i="5"/>
  <c r="O12" i="5" s="1"/>
  <c r="N13" i="5"/>
  <c r="O13" i="5" s="1"/>
  <c r="N14" i="5"/>
  <c r="O14" i="5" s="1"/>
  <c r="N15" i="5"/>
  <c r="O15" i="5" s="1"/>
  <c r="N16" i="5"/>
  <c r="O16" i="5" s="1"/>
  <c r="N17" i="5"/>
  <c r="O17" i="5" s="1"/>
  <c r="N18" i="5"/>
  <c r="O18" i="5" s="1"/>
  <c r="N19" i="5"/>
  <c r="O19" i="5" s="1"/>
  <c r="N20" i="5"/>
  <c r="O20" i="5" s="1"/>
  <c r="N21" i="5"/>
  <c r="O21" i="5" s="1"/>
  <c r="N22" i="5"/>
  <c r="O22" i="5" s="1"/>
  <c r="N23" i="5"/>
  <c r="O23" i="5" s="1"/>
  <c r="N24" i="5"/>
  <c r="O24" i="5" s="1"/>
  <c r="N25" i="5"/>
  <c r="O25" i="5" s="1"/>
  <c r="N26" i="5"/>
  <c r="O26" i="5" s="1"/>
  <c r="N27" i="5"/>
  <c r="O27" i="5" s="1"/>
  <c r="N28" i="5"/>
  <c r="O28" i="5" s="1"/>
  <c r="N29" i="5"/>
  <c r="O29" i="5" s="1"/>
  <c r="N30" i="5"/>
  <c r="O30" i="5" s="1"/>
  <c r="N31" i="5"/>
  <c r="O31" i="5" s="1"/>
  <c r="N32" i="5"/>
  <c r="O32" i="5" s="1"/>
  <c r="N33" i="5"/>
  <c r="O33" i="5" s="1"/>
  <c r="N34" i="5"/>
  <c r="O34" i="5" s="1"/>
  <c r="N35" i="5"/>
  <c r="O35" i="5" s="1"/>
  <c r="N36" i="5"/>
  <c r="O36" i="5" s="1"/>
  <c r="N37" i="5"/>
  <c r="O37" i="5" s="1"/>
  <c r="N38" i="5"/>
  <c r="O38" i="5" s="1"/>
  <c r="N39" i="5"/>
  <c r="O39" i="5" s="1"/>
  <c r="N40" i="5"/>
  <c r="O40" i="5" s="1"/>
  <c r="N41" i="5"/>
  <c r="O41" i="5" s="1"/>
  <c r="N42" i="5"/>
  <c r="O42" i="5" s="1"/>
  <c r="N43" i="5"/>
  <c r="O43" i="5" s="1"/>
  <c r="N44" i="5"/>
  <c r="O44" i="5" s="1"/>
  <c r="N45" i="5"/>
  <c r="O45" i="5" s="1"/>
  <c r="N46" i="5"/>
  <c r="O46" i="5" s="1"/>
  <c r="N47" i="5"/>
  <c r="O47" i="5" s="1"/>
  <c r="N48" i="5"/>
  <c r="O48" i="5" s="1"/>
  <c r="N49" i="5"/>
  <c r="O49" i="5" s="1"/>
  <c r="N50" i="5"/>
  <c r="O50" i="5" s="1"/>
  <c r="N51" i="5"/>
  <c r="O51" i="5" s="1"/>
  <c r="N52" i="5"/>
  <c r="O52" i="5" s="1"/>
  <c r="N53" i="5"/>
  <c r="O53" i="5" s="1"/>
  <c r="N54" i="5"/>
  <c r="O54" i="5" s="1"/>
  <c r="C2" i="1" a="1"/>
  <c r="D18" i="1"/>
  <c r="E18" i="1"/>
  <c r="C2" i="1" l="1"/>
  <c r="D19" i="1"/>
  <c r="E19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2" i="1"/>
  <c r="E2" i="1" s="1"/>
  <c r="C3" i="6"/>
  <c r="F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<sst xmlns="http://schemas.openxmlformats.org/spreadsheetml/2006/main" count="3788" uniqueCount="346">
  <si>
    <t>OBJECTID</t>
  </si>
  <si>
    <t>LZIP</t>
  </si>
  <si>
    <t>ZIP</t>
  </si>
  <si>
    <t>Total</t>
  </si>
  <si>
    <t>Point</t>
  </si>
  <si>
    <t>id</t>
  </si>
  <si>
    <t>Library_Name__c</t>
  </si>
  <si>
    <t>Zip_Code</t>
  </si>
  <si>
    <t>Name_on_Map__c</t>
  </si>
  <si>
    <t>LFL_on_Map</t>
  </si>
  <si>
    <t>LFL_not_on_Map</t>
  </si>
  <si>
    <t>Point_on_Map</t>
  </si>
  <si>
    <t>Point_not_on_Map</t>
  </si>
  <si>
    <t>Eileen Jones #96058 Cockeysville MD</t>
  </si>
  <si>
    <t>Jennifer Ciarrocchi #204766 #204766 Cockeysville MD</t>
  </si>
  <si>
    <t>Cockeysville Baptist Church #129361 Cockeysville MD</t>
  </si>
  <si>
    <t>Oregon Ridge Nature Center #181404 Cockeysville MD</t>
  </si>
  <si>
    <t>Maryland Agricultural Resource Council #109617 Cockeysville MD</t>
  </si>
  <si>
    <t>Graham Equestrian Center #202953 #202953 Glen Arm MD</t>
  </si>
  <si>
    <t>Glyndon Christian School #25054 Glyndon MD</t>
  </si>
  <si>
    <t>Landfall #147072 Lutherville Timonium MD</t>
  </si>
  <si>
    <t>28 Dublin #173639 Lutherville MD</t>
  </si>
  <si>
    <t>Allie's Little Free Library #137088 Timonium MD</t>
  </si>
  <si>
    <t>La Biblioteca Azul #158843 Lutherville-Timonium MD</t>
  </si>
  <si>
    <t>Lutherville Labâ€™s LFL #169620 Timonium MD</t>
  </si>
  <si>
    <t>Cub Scout Pack 828 #58426 Lutherville MD</t>
  </si>
  <si>
    <t>Seminary Park Library #182249 LUTHERVILLE MD</t>
  </si>
  <si>
    <t>Gwen Robinson #167585 Timonium MD</t>
  </si>
  <si>
    <t>Jeff Noll #144978 #144978 Timonium MD</t>
  </si>
  <si>
    <t>Jaime So #102265 Lutherville MD</t>
  </si>
  <si>
    <t>Timonium Pizza Hut #138630 Timonium MD</t>
  </si>
  <si>
    <t>Little Oakway Library #76647 Lutherville MD</t>
  </si>
  <si>
    <t>@namasteinandread #130238 Lutherville-Timonium MD</t>
  </si>
  <si>
    <t>Preston Mitchum, Jr #196236 timonium MD</t>
  </si>
  <si>
    <t>BCPSâ€™ EDC LFL #199555 Lutherville Timonium MD</t>
  </si>
  <si>
    <t>Seminary Overlook Little Free Library #101974 Lutherville MD</t>
  </si>
  <si>
    <t>CMH #162023 Lutherville MD</t>
  </si>
  <si>
    <t>MSC Little Free Library #102719 Lutherville Timonium MD</t>
  </si>
  <si>
    <t>Lindsey Votral #34987 Timonium MD</t>
  </si>
  <si>
    <t>Fran's Little Library #71718 Timonium MD</t>
  </si>
  <si>
    <t>Pot Springs Elementary Schoolâ€™s LFL #183624 Timonium MD</t>
  </si>
  <si>
    <t>Pinewood Elementary Schoolâ€™s LFL #183623 Lutherville-Timonium MD</t>
  </si>
  <si>
    <t>Springlake Library #83520 Timonium MD</t>
  </si>
  <si>
    <t>Mays Chapel UMC #176989 #176989 Lutherville Timonium MD</t>
  </si>
  <si>
    <t>Mays Chapel Elementary School #120004 Timonium MD</t>
  </si>
  <si>
    <t>Stansbury Mill Library #201971 Monkton MD</t>
  </si>
  <si>
    <t>Irvine Nature Center #203906 #203906 Owings Mills MD</t>
  </si>
  <si>
    <t>Mustang's Little Free Library #157602 Owings Mills MD</t>
  </si>
  <si>
    <t>Stacy's Little Free Library #111530 Owings Mills MD</t>
  </si>
  <si>
    <t>Owings Mills High Schoolâ€™s LFL #170171 Owings Mills MD</t>
  </si>
  <si>
    <t>Stella and Lennox #164981 Parkton MD</t>
  </si>
  <si>
    <t>Margaret Hudkins #117339 Parkton MD</t>
  </si>
  <si>
    <t>Trader Family Library #105490 Parkton MD</t>
  </si>
  <si>
    <t>Honeygo Elementary Schoolâ€™s LFL #183618 Perry Hall MD</t>
  </si>
  <si>
    <t>Jacksonville Elementary Schoolâ€™s LFL #182830 Phoenix MD</t>
  </si>
  <si>
    <t>Millgate #113374 Phoenix MD</t>
  </si>
  <si>
    <t>Myers Family Little Book Barn #122440 Randallstown MD</t>
  </si>
  <si>
    <t>Little Free Library #148192 Reisterstown MD</t>
  </si>
  <si>
    <t>Sooklal Little Free Library #182833 Reisterstown MD</t>
  </si>
  <si>
    <t>Alessa Keener #59402 Reisterstown MD</t>
  </si>
  <si>
    <t>The Chatsworth Schoolâ€™s LFL #170170 Reisterstown MD</t>
  </si>
  <si>
    <t>Franklin MS Dradons LFL #200577 Reisterstown MD</t>
  </si>
  <si>
    <t>Oliveâ€™s Book Heap #163112 Reisterstown MD</t>
  </si>
  <si>
    <t>Little Lakeview Library #186611 Reisterstown MD</t>
  </si>
  <si>
    <t>Pleasant Grove UMC #151961 Reisterstown MD</t>
  </si>
  <si>
    <t>Pearlstoneâ€™s Little Free Library #169621 Reisterstown MD</t>
  </si>
  <si>
    <t>Jacob Yamin #106538 Upperco Maryland MD</t>
  </si>
  <si>
    <t>Rachel Mayer #169818 Kingsville MD</t>
  </si>
  <si>
    <t>Vulture's Nest (Woodstock, MD) #157741 Woodstock MD</t>
  </si>
  <si>
    <t>Little Free Library #157262 Woodstock MD</t>
  </si>
  <si>
    <t>Ascension Lutheran Churchâ€™s LFL #181597 Towson MD</t>
  </si>
  <si>
    <t>Schoolhouse LFL #155005 Towson MD</t>
  </si>
  <si>
    <t>Little Free Library at Trinity #195501 Baltimore MD</t>
  </si>
  <si>
    <t>Maddie MacKenzie #48375 Towson MD</t>
  </si>
  <si>
    <t>Mini Mansion LFL #166595 Towson MD</t>
  </si>
  <si>
    <t>West Towson Elementary Schoolâ€™s LFL #183628 Towson MD</t>
  </si>
  <si>
    <t>Claudia Brookes #134570 Towson MD</t>
  </si>
  <si>
    <t>GRAF Library #87541 Towson MD</t>
  </si>
  <si>
    <t>The Winespring Literati #84518 Towson MD</t>
  </si>
  <si>
    <t>Karen Curlett #61955 Towson MD</t>
  </si>
  <si>
    <t>Karen Smith #25822 Towson MD</t>
  </si>
  <si>
    <t>Ruxton Hills Little Free Library #104136 Towson MD</t>
  </si>
  <si>
    <t>Ruxton Crossing #137259 Towson MD</t>
  </si>
  <si>
    <t>Diamond Nature School LFL #119596 Towson MD</t>
  </si>
  <si>
    <t>Rider Avenue Library #177782 #177782 Towson MD</t>
  </si>
  <si>
    <t>Hilary Gravette #200586 #200586 BALTIMORE MD</t>
  </si>
  <si>
    <t>Rush Rd Community Library #191684 Baltimore MD</t>
  </si>
  <si>
    <t>Bigger on the Inside #189619 Baltimore MD</t>
  </si>
  <si>
    <t>EHES Little Free Library #108556 Gwyns Falls MD</t>
  </si>
  <si>
    <t>Meadowood Education Centerâ€™s LFL #170172 Baltimore MD</t>
  </si>
  <si>
    <t>Southwest Academyâ€™s LFL #170176 Woodlawn MD</t>
  </si>
  <si>
    <t>Bar Family's Library #112828 Pikesville MD</t>
  </si>
  <si>
    <t>LoLoâ€™s Memorial Libray #188319 Pikesville MD</t>
  </si>
  <si>
    <t>Natalie Ellis #141164 Baltimore MD</t>
  </si>
  <si>
    <t>Sudbrook Park #34766 Baltimore MD</t>
  </si>
  <si>
    <t>Sudbrook Park #40047 Baltimore MD</t>
  </si>
  <si>
    <t>Greene Tree Community #125834 Pikesville MD</t>
  </si>
  <si>
    <t>Tanya Bolling #110683 Pikesville MD</t>
  </si>
  <si>
    <t>Dr. Heather RC Wooldridge #181604 Pikesville MD</t>
  </si>
  <si>
    <t>The David N. Lewis Little Library #135329 Baltimore MD</t>
  </si>
  <si>
    <t>Betsy's Box of Books #129219 Pikesville MD</t>
  </si>
  <si>
    <t>Marcia Bycoffe #109983 Baltimore MD</t>
  </si>
  <si>
    <t>Kuriny Kollections #176745 Baltimore MD</t>
  </si>
  <si>
    <t>533 Anneslie Little Free Library #171347 #171347 Baltimore MD</t>
  </si>
  <si>
    <t>Rachel McFadden #25577 Baltimore MD</t>
  </si>
  <si>
    <t>Little London Library - Books Innit #37607 Baltimore MD</t>
  </si>
  <si>
    <t>The Izzy Shenton Memorial Book &amp; Seed Library #161188 Baltimore Maryland</t>
  </si>
  <si>
    <t>Little Green Rodgers Forge Library #100425 Baltimore MD</t>
  </si>
  <si>
    <t>Dumbarton MS #192930 Baltimore MD</t>
  </si>
  <si>
    <t>Rodgers Forge #114566 Baltimore MD</t>
  </si>
  <si>
    <t>Books on the Old Trail #102927 Baltimore MD</t>
  </si>
  <si>
    <t>Chey's Book Nook #185487 Baltimore MD</t>
  </si>
  <si>
    <t>Rodgers Forge Elementary Schoolâ€™s LFL #183625 Baltimore MD</t>
  </si>
  <si>
    <t>CJ's book stop #120521 Baltimore MD</t>
  </si>
  <si>
    <t>Walbert Family Library #142477 Baltimore MD</t>
  </si>
  <si>
    <t>Jane Hill #151645 Baltimore MD</t>
  </si>
  <si>
    <t>Milbrook Elementary Schoolâ€™s LFL #183620 Baltimore MD</t>
  </si>
  <si>
    <t>Helen Shiflett #53772 baltimore MD</t>
  </si>
  <si>
    <t>Sparrows Point Middle/High Schoolâ€™s LFL #183626 Edgemere MD</t>
  </si>
  <si>
    <t>Alyssa Merkel #35901 Sparrows Point MD</t>
  </si>
  <si>
    <t>Millerâ€™s Little Free Library #185336 Sparrows Point MD</t>
  </si>
  <si>
    <t>Creekside Little Free Library #111415 Baltimore MD</t>
  </si>
  <si>
    <t>Liz Scott #203300 #203300 Baltimore MD</t>
  </si>
  <si>
    <t>The Smith Familyâ€™s Free Library #81379 Baltimore MD</t>
  </si>
  <si>
    <t>Martin Boulevard Elementary Schoolâ€™s LFL #170175 Baltimore MD</t>
  </si>
  <si>
    <t>Middle River Middle Schoolâ€™s Indoor LFL #181601 Baltimore MD</t>
  </si>
  <si>
    <t>BCPS Copy &amp; Printâ€™s LFL #183615 Baltimore MD</t>
  </si>
  <si>
    <t>Alex Vargo #162180 #162180 Middle River MD</t>
  </si>
  <si>
    <t>Seneca Little Free Library #200582 Baltimore MD</t>
  </si>
  <si>
    <t>Bowleys Quarters Improvement Association #87956 Bowleys Quarters MD</t>
  </si>
  <si>
    <t>BCPL Eastern Regional park #62271 Chase MD</t>
  </si>
  <si>
    <t>Marshy Point Nature Center #133222 Baltimore MD</t>
  </si>
  <si>
    <t>Oliver Beach Library and Tiki Bar #124937 Middle River MD</t>
  </si>
  <si>
    <t>The Mitzie Shenton Little Free Library #124835 Essex MD</t>
  </si>
  <si>
    <t>Essex Elementary School #200584 Essex MD</t>
  </si>
  <si>
    <t>The Bohs #145493 Essex MD</t>
  </si>
  <si>
    <t>The Little Wildflower Library #207424 Essex MD</t>
  </si>
  <si>
    <t>Sandalwood ES #192927 Essex MD</t>
  </si>
  <si>
    <t>Annie Brandicourt #196356 #196356 Essex MD</t>
  </si>
  <si>
    <t>Vicki Hicks LFL @ SRMS #183627 Essex MD</t>
  </si>
  <si>
    <t>Orems Elementary Schoolâ€™s LFL #183621 Baltimore MD</t>
  </si>
  <si>
    <t>Middlesex Little Free Library #10136 Essex MD</t>
  </si>
  <si>
    <t>Hoyle Little Free Library of Hyde Park #135658 Essex MD</t>
  </si>
  <si>
    <t>Hopewell Point #171271 ESSEX MD</t>
  </si>
  <si>
    <t>Alicia Falesâ€™ Community LFL #182826 Essex MD</t>
  </si>
  <si>
    <t>Earnieâ€™s Little Free Library #160996 Essex MD</t>
  </si>
  <si>
    <t>Rockaway Beach LFL #62157 Baltimore MD</t>
  </si>
  <si>
    <t>Holabird STEMâ€™s LFL #170168 Baltimore MD</t>
  </si>
  <si>
    <t>Charlesmont Elementary Schoolâ€™s LFL #182829 Baltimore MD</t>
  </si>
  <si>
    <t>The Waters Library #189560 Dundalk MD</t>
  </si>
  <si>
    <t>Bear Creek Elementary School LFL #166592 Dundalk MD</t>
  </si>
  <si>
    <t>Laura Mossa #61962 Dundalk MD</t>
  </si>
  <si>
    <t>Battle Grove Elementary Schoolâ€™s LFL #170169 Baltimore MD</t>
  </si>
  <si>
    <t>Admiral Blvd Library #184777 Dundalk MD</t>
  </si>
  <si>
    <t>Laurenâ€™s Little Free Library #64402 Dundalk MD</t>
  </si>
  <si>
    <t>Leewayâ€™s Children Library #181605 Dundalk MD</t>
  </si>
  <si>
    <t>Leeway Pet Pantry #165692 Dundalk MD</t>
  </si>
  <si>
    <t>Dundalk Middle Schoolâ€™s LFL #183617 Dundalk MD</t>
  </si>
  <si>
    <t>Logan ES #192933 Dundalk MD</t>
  </si>
  <si>
    <t>The Kaskel's Little Library #119822 Baltimore MD</t>
  </si>
  <si>
    <t>Lansdowne Community Collaborativeâ€™s LFL #183619 Halethorpe MD</t>
  </si>
  <si>
    <t>Christal Higgins #185354 Halethorpe MD</t>
  </si>
  <si>
    <t>Sarah Herzog #164875 Halethorpe MD</t>
  </si>
  <si>
    <t>john darney #16444 halethorpe MD</t>
  </si>
  <si>
    <t>Matt Metzger #22353 Baltimore MD</t>
  </si>
  <si>
    <t>Heather Cummings #22354 Baltimore MD</t>
  </si>
  <si>
    <t>Sulphur Spring Heights Library #165187 Halethorpe MD</t>
  </si>
  <si>
    <t>Halethorpe ES #192931 Halethorpe MD</t>
  </si>
  <si>
    <t>North Ave Library #77915 Halethorpe MD</t>
  </si>
  <si>
    <t>Lauren Guernsey #117594 Halethorpe MD</t>
  </si>
  <si>
    <t>Sidewalk Library #128283 Halethorpe MD</t>
  </si>
  <si>
    <t>AUMC Little Free Library #159834 Halethorpe MD</t>
  </si>
  <si>
    <t>The Wallmanâ€™s Library #96874 Arbutus MD</t>
  </si>
  <si>
    <t>Relay ES #192929 Halethorpe MD</t>
  </si>
  <si>
    <t>Relay Little Free Library #114251 Relay MD</t>
  </si>
  <si>
    <t>Melissa Moore #10868 Catonsville Md</t>
  </si>
  <si>
    <t>Bianca Fiorio #194992 #194992 Catonsville MD</t>
  </si>
  <si>
    <t>Matthew McKnight #31146 Catonsville MD</t>
  </si>
  <si>
    <t>Little Garden Library #133323 Catonsville MD</t>
  </si>
  <si>
    <t>Highfields HOA #170173 Catonsville MD</t>
  </si>
  <si>
    <t>Catonsville Center for Alternative Studiesâ€™ LFL #182825 Catonsville MD</t>
  </si>
  <si>
    <t>Catonsville Elementary Schoolâ€™s LFL #183616 Catonsville MD</t>
  </si>
  <si>
    <t>Mary Benzinger #60296 Oak Grove Ave MD #60296 Catonsville MD</t>
  </si>
  <si>
    <t>Johnnycake Elementary LFL #166591 Baltimore MD</t>
  </si>
  <si>
    <t>The Y of Catonsville #200580 Catonsville MD</t>
  </si>
  <si>
    <t>Doozyâ€™s Diner Library #155637 Catonsville MD</t>
  </si>
  <si>
    <t>Kayla Larson #190986 Catonsville MD</t>
  </si>
  <si>
    <t>Catonsville High Schoolâ€™s LFL #170174 Catonsville MD</t>
  </si>
  <si>
    <t>Cleo Driscoll #96355 Catonsville MD</t>
  </si>
  <si>
    <t>K J Merryman #16107 Catonsville MD</t>
  </si>
  <si>
    <t>camryn woods #17129 catonsville MD</t>
  </si>
  <si>
    <t>Rebekah Kaufman #9867 Catonsville MD</t>
  </si>
  <si>
    <t>Harris Homestead #97056 Catonsville MD</t>
  </si>
  <si>
    <t>Mirabel &amp; Chloe's ladybug library #128426 Catonsville MD</t>
  </si>
  <si>
    <t>Tricia Nally Kirr #162634 Catonsville MD</t>
  </si>
  <si>
    <t>The Montrose Little Free Library #145007 Catonsville MD</t>
  </si>
  <si>
    <t>Madelyn Geist #11963 Catonsville MD</t>
  </si>
  <si>
    <t>Sowellâ€™s Garden Little Free Library #124957 Catonsville MD</t>
  </si>
  <si>
    <t>The Book Coop #108498 Catonsville MD</t>
  </si>
  <si>
    <t>BCPL Catonsville Community Park #62268 Catonsville MD</t>
  </si>
  <si>
    <t>Staub Art Studio #181118 Catonsville MD</t>
  </si>
  <si>
    <t>Denise Stanco #11674 Catonsville MD</t>
  </si>
  <si>
    <t>LORI HAMILTON #14632 Catonsville MD</t>
  </si>
  <si>
    <t>Katie Arndt #62643 Catonsville MD</t>
  </si>
  <si>
    <t>Amy &amp; Aili Yasneski #47294 Catonsville MD</t>
  </si>
  <si>
    <t>Linda Barnhouse #113488 Catonsville MD</t>
  </si>
  <si>
    <t>The Booktrovertâ€™s Overflow #169613 Catonsville MD</t>
  </si>
  <si>
    <t>Daisy Troop 788 @ Westchester ES #122823 Catonsville MD</t>
  </si>
  <si>
    <t>Catonsville Middle School #98235 Catonsville MD</t>
  </si>
  <si>
    <t>Book Train #133252 Baltimore MD</t>
  </si>
  <si>
    <t>Charing Cross Library #162129 Catonsville MD</t>
  </si>
  <si>
    <t>Helping Friendly Library #28212 Baltimore MD</t>
  </si>
  <si>
    <t>Double Rock Park Trail Sign LFL #199554 Parkville MD</t>
  </si>
  <si>
    <t>Mullin's Dog house #134207 Baltimore MD</t>
  </si>
  <si>
    <t>Little Yellow House Free Library #98315 Parkville MD</t>
  </si>
  <si>
    <t>Parkville MS #192932 Parkville MD</t>
  </si>
  <si>
    <t>Evie and Gigi's Little Free Library #89817 Parkville MD</t>
  </si>
  <si>
    <t>Charlee Parker Library #167449 Parkville MD</t>
  </si>
  <si>
    <t>Goldbeck Family LFL #181602 Parkville MD</t>
  </si>
  <si>
    <t>Books And More #98060 Parkville MD</t>
  </si>
  <si>
    <t>Ali's Scary Library #137371 Parkville MD</t>
  </si>
  <si>
    <t>Holly's Free Little Library #181599 Parkville MD</t>
  </si>
  <si>
    <t>Dollhouse LFL #169616 Parkville MD</t>
  </si>
  <si>
    <t>LFLupton #117295 Parkville MD</t>
  </si>
  <si>
    <t>Parkville High Schoolâ€™s LFL #183622 Baltimore MD</t>
  </si>
  <si>
    <t>Little Free Library - "Little Prince" #159442 Parkvile MD</t>
  </si>
  <si>
    <t>Nicole Allen #209510 #209510 Parkville MD</t>
  </si>
  <si>
    <t>Turnbrook LFL #158828 Parkville MD</t>
  </si>
  <si>
    <t>The Book Barn at St. Andrew Lutheran #112914 Parkville MD</t>
  </si>
  <si>
    <t>Curious Cat Library #161215 Parkville Maryland</t>
  </si>
  <si>
    <t>Little Free Library at the Little Yellow House #158065 Parkville MD</t>
  </si>
  <si>
    <t>Oakleigh Elementary Schoolâ€™s LFL #170177 Parkville MD</t>
  </si>
  <si>
    <t>Blessing Box Of Books At The Church With The Red Roof #196692 Carney MD</t>
  </si>
  <si>
    <t>Kelly Lanasa #158594 Carney Md</t>
  </si>
  <si>
    <t>Covered Bridge Library #171343 Parkville MD</t>
  </si>
  <si>
    <t>NoRa Gardens Library #169619 Carney MD</t>
  </si>
  <si>
    <t>Weberâ€™s Cider Mill Farmâ€™s LFL #182831 Parkville MD</t>
  </si>
  <si>
    <t>Carriage Walk Courtâ€™s LFL #156034 Parkville MD</t>
  </si>
  <si>
    <t>Cromwood Coventry Little Free Library #104895 Parkville MD</t>
  </si>
  <si>
    <t>CVP's Little Free Library #76921 Parkville MD</t>
  </si>
  <si>
    <t>Montgomery Family Library #189289 Nottingham MD</t>
  </si>
  <si>
    <t>Hawks Landing #107033 Nottingham MD</t>
  </si>
  <si>
    <t>Dorie Murphy #162267 #162267 Nottinham MD</t>
  </si>
  <si>
    <t>Mom's Organic Market #47903 Nottingham MD</t>
  </si>
  <si>
    <t>Janet Carroll #145257 Nottingham MD</t>
  </si>
  <si>
    <t>Rosedale Christian Academy #201103 #201103 White Marsh MD</t>
  </si>
  <si>
    <t>Perry Hall High School #188444 Nottingham MD</t>
  </si>
  <si>
    <t>Katie Madigan #55058 Nottingham MD</t>
  </si>
  <si>
    <t>Seven Oaks ES #192937 Baltimore MD</t>
  </si>
  <si>
    <t>Little Free Library Perry Hall #66508 Baltimore MD</t>
  </si>
  <si>
    <t>Books Are For Reading #53978 Nottingham MD</t>
  </si>
  <si>
    <t>Wild &amp; Free Library #103307 Baltimore MD</t>
  </si>
  <si>
    <t>The Exchangeree Rosedale/Golden Ring LFL #161962 Baltimore MD</t>
  </si>
  <si>
    <t>Barbie Dollhouse LFL #169622 Baltimore MD</t>
  </si>
  <si>
    <t>Lizâ€™s Little Library #105343 Rosedale MD</t>
  </si>
  <si>
    <t>Orems ES - Canterbury #192928 Rosedale MD</t>
  </si>
  <si>
    <t>Nottingham Middle Schoolâ€™s LFL #170342 Rosedale MD</t>
  </si>
  <si>
    <t>#146104 #146104 Idlewylde MD</t>
  </si>
  <si>
    <t>Leah Rockâ€™s LFL #182835 Baltimore MD</t>
  </si>
  <si>
    <t>Jennifer Michalak #185200 Idlewylde MD</t>
  </si>
  <si>
    <t>Baltimore Book Fairy #70751 Idlewylde MD</t>
  </si>
  <si>
    <t>The Exchangeree Windsor Mill #200579 Windsor Mill MD</t>
  </si>
  <si>
    <t>Towson Tag Sale Dollhouse LFL #181400 Windsor Mill MD</t>
  </si>
  <si>
    <t>Milford Mill Academy #192935 Windsor Mill MD</t>
  </si>
  <si>
    <t>Burger King Free Little Library #201385 Baltimore MD</t>
  </si>
  <si>
    <t>Chadwickâ€™s Dog Man LFL #182828 Windsor Mill MD</t>
  </si>
  <si>
    <t>Windsor Mill MS #192936 Baltimore Maryland</t>
  </si>
  <si>
    <t>Cassie's Little Free Library #104547 Towson MD</t>
  </si>
  <si>
    <t>Barking Up the Book Tree Free Library #126131 Towson MD</t>
  </si>
  <si>
    <t>knettishall towson Little Free Library #74523 Towson MD</t>
  </si>
  <si>
    <t>Jodie Alaoui #169623 Baltimore MD</t>
  </si>
  <si>
    <t>Carol Erhardt #93242 Baltimore MD</t>
  </si>
  <si>
    <t>Gateway to Wiltondale #170468 Towson MD</t>
  </si>
  <si>
    <t>Acorn Library #204209 Towson MD</t>
  </si>
  <si>
    <t>Wiltondale Free Library #97777 Towson MD</t>
  </si>
  <si>
    <t>Twoson High Schoolâ€™s LFL #182827 Towson MD</t>
  </si>
  <si>
    <t>Elizabeth Clifford #192731 Towson MD</t>
  </si>
  <si>
    <t>Towson Manor Village Little Free Library #132450 Towson MD</t>
  </si>
  <si>
    <t>Red Little Free Library #169588 Towson MD</t>
  </si>
  <si>
    <t>Red Little Free Library #111074 Towson MD</t>
  </si>
  <si>
    <t>GEOID</t>
  </si>
  <si>
    <t>variable</t>
  </si>
  <si>
    <t>estimate</t>
  </si>
  <si>
    <t>label_3</t>
  </si>
  <si>
    <t>Num_Enrolled</t>
  </si>
  <si>
    <t>Num_Not_enroll</t>
  </si>
  <si>
    <t>Enrollment_per_ZIP</t>
  </si>
  <si>
    <t>B14001_002</t>
  </si>
  <si>
    <t>Enrolled in school:</t>
  </si>
  <si>
    <t>B14001_010</t>
  </si>
  <si>
    <t>Not enrolled in school</t>
  </si>
  <si>
    <t>label_4</t>
  </si>
  <si>
    <t>label_5</t>
  </si>
  <si>
    <t>No_Computer</t>
  </si>
  <si>
    <t>Computer_without_Internet</t>
  </si>
  <si>
    <t>Per_No_Computer</t>
  </si>
  <si>
    <t>Per_No internet</t>
  </si>
  <si>
    <t>Per_Internet</t>
  </si>
  <si>
    <t>B28006_003</t>
  </si>
  <si>
    <t>Less than high school graduate or equivalency:</t>
  </si>
  <si>
    <t>Has a computer:</t>
  </si>
  <si>
    <t>NA</t>
  </si>
  <si>
    <t>B28006_004</t>
  </si>
  <si>
    <t>With dial-up Internet subscription alone</t>
  </si>
  <si>
    <t>B28006_005</t>
  </si>
  <si>
    <t>With a broadband Internet subscription</t>
  </si>
  <si>
    <t>B28006_006</t>
  </si>
  <si>
    <t>Without an Internet subscription</t>
  </si>
  <si>
    <t>B28006_007</t>
  </si>
  <si>
    <t>No computer</t>
  </si>
  <si>
    <t>B28006_009</t>
  </si>
  <si>
    <t>High school graduate (includes equivalency) , some college or associate's degree :</t>
  </si>
  <si>
    <t>B28006_010</t>
  </si>
  <si>
    <t>B28006_011</t>
  </si>
  <si>
    <t>B28006_012</t>
  </si>
  <si>
    <t>B28006_013</t>
  </si>
  <si>
    <t>B28006_015</t>
  </si>
  <si>
    <t>Bachelor's degree or higher:</t>
  </si>
  <si>
    <t>B28006_016</t>
  </si>
  <si>
    <t>B28006_017</t>
  </si>
  <si>
    <t>B28006_018</t>
  </si>
  <si>
    <t>B28006_019</t>
  </si>
  <si>
    <t>Variable</t>
  </si>
  <si>
    <t>Note</t>
  </si>
  <si>
    <t>Library point</t>
  </si>
  <si>
    <t>per library</t>
  </si>
  <si>
    <t>School enrollment (0-10%)</t>
  </si>
  <si>
    <t>School enrollment (10-20%)</t>
  </si>
  <si>
    <t>School enrollment (more than 20%)</t>
  </si>
  <si>
    <t>LFL not on map (1-5)</t>
  </si>
  <si>
    <t>LFL not on map (6-10)</t>
  </si>
  <si>
    <t>LFL on map (1-5)</t>
  </si>
  <si>
    <t>LFL on map (6-10)</t>
  </si>
  <si>
    <t>LFL on map (11-15)</t>
  </si>
  <si>
    <t>LFL on map (16-20)</t>
  </si>
  <si>
    <t>LFL on map (21-25)</t>
  </si>
  <si>
    <t>Has computer with internet access (85-89.99%)</t>
  </si>
  <si>
    <t>Has computer with internet access (90-92.99%)</t>
  </si>
  <si>
    <t>Has computer with internet access (93-94.99%)</t>
  </si>
  <si>
    <t>Has computer with internet access (95-97.99%)</t>
  </si>
  <si>
    <t>Has computer with internet access (98-100%)</t>
  </si>
  <si>
    <t>Library_Point</t>
  </si>
  <si>
    <t>LFL_Point</t>
  </si>
  <si>
    <t>School_Enrollment_Point</t>
  </si>
  <si>
    <t>Internet_Access_Point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</si>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</sst>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3" fillId="0" borderId="0" xfId="0" applyFon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B3" sqref="B3"/>
    </sheetView>
  </sheetViews>
  <sheetFormatPr defaultRowHeight="15"/>
  <cols>
    <col min="1" max="1" width="10" customWidth="1"/>
    <col min="2" max="2" width="10.5703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>
        <v>24</v>
      </c>
      <c r="B2" s="2">
        <v>21030</v>
      </c>
      <c r="C2" cm="1">
        <f t="array" ref="C2:C19">_xlfn.UNIQUE(B2:B28)</f>
        <v>21030</v>
      </c>
      <c r="D2">
        <f>COUNTIF($B$2:$B$28,C2)</f>
        <v>1</v>
      </c>
      <c r="E2">
        <f>D2*10</f>
        <v>10</v>
      </c>
    </row>
    <row r="3" spans="1:5">
      <c r="A3" s="2">
        <v>1</v>
      </c>
      <c r="B3" s="2">
        <v>21093</v>
      </c>
      <c r="C3">
        <v>21093</v>
      </c>
      <c r="D3">
        <f>COUNTIF($B$2:$B$28,C3)</f>
        <v>1</v>
      </c>
      <c r="E3">
        <f t="shared" ref="E3:E19" si="0">D3*10</f>
        <v>10</v>
      </c>
    </row>
    <row r="4" spans="1:5">
      <c r="A4" s="2">
        <v>3</v>
      </c>
      <c r="B4" s="2">
        <v>21111</v>
      </c>
      <c r="C4">
        <v>21111</v>
      </c>
      <c r="D4">
        <f>COUNTIF($B$2:$B$28,C4)</f>
        <v>1</v>
      </c>
      <c r="E4">
        <f t="shared" si="0"/>
        <v>10</v>
      </c>
    </row>
    <row r="5" spans="1:5">
      <c r="A5" s="2">
        <v>14</v>
      </c>
      <c r="B5" s="2">
        <v>21117</v>
      </c>
      <c r="C5">
        <v>21117</v>
      </c>
      <c r="D5">
        <f>COUNTIF($B$2:$B$28,C5)</f>
        <v>1</v>
      </c>
      <c r="E5">
        <f t="shared" si="0"/>
        <v>10</v>
      </c>
    </row>
    <row r="6" spans="1:5">
      <c r="A6" s="2">
        <v>20</v>
      </c>
      <c r="B6" s="2">
        <v>21128</v>
      </c>
      <c r="C6">
        <v>21128</v>
      </c>
      <c r="D6">
        <f>COUNTIF($B$2:$B$28,C6)</f>
        <v>1</v>
      </c>
      <c r="E6">
        <f t="shared" si="0"/>
        <v>10</v>
      </c>
    </row>
    <row r="7" spans="1:5">
      <c r="A7" s="2">
        <v>17</v>
      </c>
      <c r="B7" s="2">
        <v>21133</v>
      </c>
      <c r="C7">
        <v>21133</v>
      </c>
      <c r="D7">
        <f>COUNTIF($B$2:$B$28,C7)</f>
        <v>1</v>
      </c>
      <c r="E7">
        <f t="shared" si="0"/>
        <v>10</v>
      </c>
    </row>
    <row r="8" spans="1:5">
      <c r="A8" s="2">
        <v>16</v>
      </c>
      <c r="B8" s="2">
        <v>21136</v>
      </c>
      <c r="C8">
        <v>21136</v>
      </c>
      <c r="D8">
        <f>COUNTIF($B$2:$B$28,C8)</f>
        <v>1</v>
      </c>
      <c r="E8">
        <f t="shared" si="0"/>
        <v>10</v>
      </c>
    </row>
    <row r="9" spans="1:5">
      <c r="A9" s="2">
        <v>8</v>
      </c>
      <c r="B9" s="2">
        <v>21204</v>
      </c>
      <c r="C9">
        <v>21204</v>
      </c>
      <c r="D9">
        <f>COUNTIF($B$2:$B$28,C9)</f>
        <v>3</v>
      </c>
      <c r="E9">
        <f t="shared" si="0"/>
        <v>30</v>
      </c>
    </row>
    <row r="10" spans="1:5">
      <c r="A10" s="2">
        <v>11</v>
      </c>
      <c r="B10" s="2">
        <v>21204</v>
      </c>
      <c r="C10">
        <v>21207</v>
      </c>
      <c r="D10">
        <f>COUNTIF($B$2:$B$28,C10)</f>
        <v>1</v>
      </c>
      <c r="E10">
        <f t="shared" si="0"/>
        <v>10</v>
      </c>
    </row>
    <row r="11" spans="1:5">
      <c r="A11" s="2">
        <v>26</v>
      </c>
      <c r="B11" s="2">
        <v>21204</v>
      </c>
      <c r="C11">
        <v>21208</v>
      </c>
      <c r="D11">
        <f>COUNTIF($B$2:$B$28,C11)</f>
        <v>1</v>
      </c>
      <c r="E11">
        <f t="shared" si="0"/>
        <v>10</v>
      </c>
    </row>
    <row r="12" spans="1:5">
      <c r="A12" s="2">
        <v>12</v>
      </c>
      <c r="B12" s="2">
        <v>21207</v>
      </c>
      <c r="C12">
        <v>21221</v>
      </c>
      <c r="D12">
        <f>COUNTIF($B$2:$B$28,C12)</f>
        <v>1</v>
      </c>
      <c r="E12">
        <f t="shared" si="0"/>
        <v>10</v>
      </c>
    </row>
    <row r="13" spans="1:5">
      <c r="A13" s="2">
        <v>23</v>
      </c>
      <c r="B13" s="2">
        <v>21208</v>
      </c>
      <c r="C13">
        <v>21222</v>
      </c>
      <c r="D13">
        <f>COUNTIF($B$2:$B$28,C13)</f>
        <v>4</v>
      </c>
      <c r="E13">
        <f t="shared" si="0"/>
        <v>40</v>
      </c>
    </row>
    <row r="14" spans="1:5">
      <c r="A14" s="2">
        <v>6</v>
      </c>
      <c r="B14" s="2">
        <v>21221</v>
      </c>
      <c r="C14">
        <v>21227</v>
      </c>
      <c r="D14">
        <f>COUNTIF($B$2:$B$28,C14)</f>
        <v>2</v>
      </c>
      <c r="E14">
        <f t="shared" si="0"/>
        <v>20</v>
      </c>
    </row>
    <row r="15" spans="1:5">
      <c r="A15" s="2">
        <v>4</v>
      </c>
      <c r="B15" s="2">
        <v>21222</v>
      </c>
      <c r="C15">
        <v>21228</v>
      </c>
      <c r="D15">
        <f>COUNTIF($B$2:$B$28,C15)</f>
        <v>3</v>
      </c>
      <c r="E15">
        <f t="shared" si="0"/>
        <v>30</v>
      </c>
    </row>
    <row r="16" spans="1:5">
      <c r="A16" s="2">
        <v>5</v>
      </c>
      <c r="B16" s="2">
        <v>21222</v>
      </c>
      <c r="C16">
        <v>21234</v>
      </c>
      <c r="D16">
        <f>COUNTIF($B$2:$B$28,C16)</f>
        <v>1</v>
      </c>
      <c r="E16">
        <f t="shared" si="0"/>
        <v>10</v>
      </c>
    </row>
    <row r="17" spans="1:5">
      <c r="A17" s="2">
        <v>10</v>
      </c>
      <c r="B17" s="2">
        <v>21222</v>
      </c>
      <c r="C17">
        <v>21236</v>
      </c>
      <c r="D17">
        <f>COUNTIF($B$2:$B$28,C17)</f>
        <v>1</v>
      </c>
      <c r="E17">
        <f t="shared" si="0"/>
        <v>10</v>
      </c>
    </row>
    <row r="18" spans="1:5">
      <c r="A18" s="2">
        <v>22</v>
      </c>
      <c r="B18" s="2">
        <v>21222</v>
      </c>
      <c r="C18">
        <v>21237</v>
      </c>
      <c r="D18">
        <f>COUNTIF($B$2:$B$28,C18)</f>
        <v>2</v>
      </c>
      <c r="E18">
        <f t="shared" si="0"/>
        <v>20</v>
      </c>
    </row>
    <row r="19" spans="1:5">
      <c r="A19" s="2">
        <v>19</v>
      </c>
      <c r="B19" s="2">
        <v>21227</v>
      </c>
      <c r="C19">
        <v>21286</v>
      </c>
      <c r="D19">
        <f>COUNTIF($B$2:$B$28,C19)</f>
        <v>1</v>
      </c>
      <c r="E19">
        <f t="shared" si="0"/>
        <v>10</v>
      </c>
    </row>
    <row r="20" spans="1:5">
      <c r="A20" s="2">
        <v>25</v>
      </c>
      <c r="B20" s="2">
        <v>21227</v>
      </c>
    </row>
    <row r="21" spans="1:5">
      <c r="A21" s="2">
        <v>7</v>
      </c>
      <c r="B21" s="2">
        <v>21228</v>
      </c>
    </row>
    <row r="22" spans="1:5">
      <c r="A22" s="2">
        <v>18</v>
      </c>
      <c r="B22" s="2">
        <v>21228</v>
      </c>
    </row>
    <row r="23" spans="1:5">
      <c r="A23" s="2">
        <v>27</v>
      </c>
      <c r="B23" s="2">
        <v>21228</v>
      </c>
    </row>
    <row r="24" spans="1:5">
      <c r="A24" s="2">
        <v>13</v>
      </c>
      <c r="B24" s="2">
        <v>21234</v>
      </c>
    </row>
    <row r="25" spans="1:5">
      <c r="A25" s="2">
        <v>2</v>
      </c>
      <c r="B25" s="2">
        <v>21236</v>
      </c>
    </row>
    <row r="26" spans="1:5">
      <c r="A26" s="2">
        <v>9</v>
      </c>
      <c r="B26" s="2">
        <v>21237</v>
      </c>
    </row>
    <row r="27" spans="1:5">
      <c r="A27" s="2">
        <v>15</v>
      </c>
      <c r="B27" s="2">
        <v>21237</v>
      </c>
    </row>
    <row r="28" spans="1:5">
      <c r="A28" s="2">
        <v>21</v>
      </c>
      <c r="B28" s="2">
        <v>21286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AC72-8AEF-4E51-94ED-D222D2E8FD0F}">
  <dimension ref="A1:J268"/>
  <sheetViews>
    <sheetView workbookViewId="0">
      <selection activeCell="J22" sqref="J22"/>
    </sheetView>
  </sheetViews>
  <sheetFormatPr defaultRowHeight="15"/>
  <cols>
    <col min="1" max="1" width="10.28515625" customWidth="1"/>
    <col min="2" max="2" width="50.140625" customWidth="1"/>
    <col min="3" max="3" width="17" customWidth="1"/>
    <col min="4" max="4" width="16" customWidth="1"/>
    <col min="6" max="6" width="12" customWidth="1"/>
    <col min="7" max="7" width="15" customWidth="1"/>
    <col min="9" max="9" width="16.28515625" customWidth="1"/>
    <col min="10" max="10" width="17.140625" customWidth="1"/>
  </cols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2</v>
      </c>
      <c r="F1" t="s">
        <v>9</v>
      </c>
      <c r="G1" t="s">
        <v>10</v>
      </c>
      <c r="H1" t="s">
        <v>4</v>
      </c>
      <c r="I1" t="s">
        <v>11</v>
      </c>
      <c r="J1" t="s">
        <v>12</v>
      </c>
    </row>
    <row r="2" spans="1:10">
      <c r="A2">
        <v>20389</v>
      </c>
      <c r="B2" t="s">
        <v>13</v>
      </c>
      <c r="C2">
        <v>21030</v>
      </c>
      <c r="D2" t="b">
        <v>0</v>
      </c>
      <c r="E2" cm="1">
        <f t="array" ref="E2:E35">_xlfn.UNIQUE(C2:C268)</f>
        <v>21030</v>
      </c>
      <c r="F2">
        <f>COUNTIFS($C$2:$C$268, E2, $D$2:$D$268, "FALSE")</f>
        <v>5</v>
      </c>
      <c r="G2">
        <f>COUNTIFS($C$2:$C$268, E2, $D$2:$D$268, "TRUE")</f>
        <v>0</v>
      </c>
      <c r="H2">
        <f>I2+J2</f>
        <v>2</v>
      </c>
      <c r="I2">
        <f>IF(F2&lt;1,0,IF(F2&lt;6,2,IF(F2&lt;11,3,IF(F2&lt;16,4,IF(F2&lt;21,5,6)))))</f>
        <v>2</v>
      </c>
      <c r="J2">
        <f>IF(G2&lt;1,0,IF(G2&lt;6,1,2))</f>
        <v>0</v>
      </c>
    </row>
    <row r="3" spans="1:10">
      <c r="A3">
        <v>144960</v>
      </c>
      <c r="B3" t="s">
        <v>14</v>
      </c>
      <c r="C3">
        <v>21030</v>
      </c>
      <c r="D3" t="b">
        <v>0</v>
      </c>
      <c r="E3">
        <v>21057</v>
      </c>
      <c r="F3">
        <f t="shared" ref="F3:F35" si="0">COUNTIFS($C$2:$C$268, E3, $D$2:$D$268, "FALSE")</f>
        <v>1</v>
      </c>
      <c r="G3">
        <f t="shared" ref="G3:G35" si="1">COUNTIFS($C$2:$C$268, E3, $D$2:$D$268, "TRUE")</f>
        <v>0</v>
      </c>
      <c r="H3">
        <f t="shared" ref="H3:H35" si="2">I3+J3</f>
        <v>2</v>
      </c>
      <c r="I3">
        <f t="shared" ref="I3:I35" si="3">IF(F3&lt;1,0,IF(F3&lt;6,2,IF(F3&lt;11,3,IF(F3&lt;16,4,IF(F3&lt;21,5,6)))))</f>
        <v>2</v>
      </c>
      <c r="J3">
        <f t="shared" ref="J3:J35" si="4">IF(G3&lt;1,0,IF(G3&lt;6,1,2))</f>
        <v>0</v>
      </c>
    </row>
    <row r="4" spans="1:10">
      <c r="A4">
        <v>63303</v>
      </c>
      <c r="B4" t="s">
        <v>15</v>
      </c>
      <c r="C4">
        <v>21030</v>
      </c>
      <c r="D4" t="b">
        <v>0</v>
      </c>
      <c r="E4">
        <v>21071</v>
      </c>
      <c r="F4">
        <f t="shared" si="0"/>
        <v>0</v>
      </c>
      <c r="G4">
        <f t="shared" si="1"/>
        <v>1</v>
      </c>
      <c r="H4">
        <f t="shared" si="2"/>
        <v>1</v>
      </c>
      <c r="I4">
        <f t="shared" si="3"/>
        <v>0</v>
      </c>
      <c r="J4">
        <f t="shared" si="4"/>
        <v>1</v>
      </c>
    </row>
    <row r="5" spans="1:10">
      <c r="A5">
        <v>121110</v>
      </c>
      <c r="B5" t="s">
        <v>16</v>
      </c>
      <c r="C5">
        <v>21030</v>
      </c>
      <c r="D5" t="b">
        <v>0</v>
      </c>
      <c r="E5">
        <v>21093</v>
      </c>
      <c r="F5">
        <f t="shared" si="0"/>
        <v>21</v>
      </c>
      <c r="G5">
        <f t="shared" si="1"/>
        <v>4</v>
      </c>
      <c r="H5">
        <f t="shared" si="2"/>
        <v>7</v>
      </c>
      <c r="I5">
        <f t="shared" si="3"/>
        <v>6</v>
      </c>
      <c r="J5">
        <f t="shared" si="4"/>
        <v>1</v>
      </c>
    </row>
    <row r="6" spans="1:10">
      <c r="A6">
        <v>28520</v>
      </c>
      <c r="B6" t="s">
        <v>17</v>
      </c>
      <c r="C6">
        <v>21030</v>
      </c>
      <c r="D6" t="b">
        <v>0</v>
      </c>
      <c r="E6">
        <v>21111</v>
      </c>
      <c r="F6">
        <f t="shared" si="0"/>
        <v>1</v>
      </c>
      <c r="G6">
        <f t="shared" si="1"/>
        <v>0</v>
      </c>
      <c r="H6">
        <f t="shared" si="2"/>
        <v>2</v>
      </c>
      <c r="I6">
        <f t="shared" si="3"/>
        <v>2</v>
      </c>
      <c r="J6">
        <f t="shared" si="4"/>
        <v>0</v>
      </c>
    </row>
    <row r="7" spans="1:10">
      <c r="A7">
        <v>142258</v>
      </c>
      <c r="B7" t="s">
        <v>18</v>
      </c>
      <c r="C7">
        <v>21057</v>
      </c>
      <c r="D7" t="b">
        <v>0</v>
      </c>
      <c r="E7">
        <v>21117</v>
      </c>
      <c r="F7">
        <f t="shared" si="0"/>
        <v>3</v>
      </c>
      <c r="G7">
        <f t="shared" si="1"/>
        <v>1</v>
      </c>
      <c r="H7">
        <f t="shared" si="2"/>
        <v>3</v>
      </c>
      <c r="I7">
        <f t="shared" si="3"/>
        <v>2</v>
      </c>
      <c r="J7">
        <f t="shared" si="4"/>
        <v>1</v>
      </c>
    </row>
    <row r="8" spans="1:10">
      <c r="A8">
        <v>58149</v>
      </c>
      <c r="B8" t="s">
        <v>19</v>
      </c>
      <c r="C8">
        <v>21071</v>
      </c>
      <c r="D8" t="b">
        <v>1</v>
      </c>
      <c r="E8">
        <v>21120</v>
      </c>
      <c r="F8">
        <f t="shared" si="0"/>
        <v>3</v>
      </c>
      <c r="G8">
        <f t="shared" si="1"/>
        <v>0</v>
      </c>
      <c r="H8">
        <f t="shared" si="2"/>
        <v>2</v>
      </c>
      <c r="I8">
        <f t="shared" si="3"/>
        <v>2</v>
      </c>
      <c r="J8">
        <f t="shared" si="4"/>
        <v>0</v>
      </c>
    </row>
    <row r="9" spans="1:10">
      <c r="A9">
        <v>70478</v>
      </c>
      <c r="B9" t="s">
        <v>20</v>
      </c>
      <c r="C9">
        <v>21093</v>
      </c>
      <c r="D9" t="b">
        <v>0</v>
      </c>
      <c r="E9">
        <v>21128</v>
      </c>
      <c r="F9">
        <f t="shared" si="0"/>
        <v>1</v>
      </c>
      <c r="G9">
        <f t="shared" si="1"/>
        <v>0</v>
      </c>
      <c r="H9">
        <f t="shared" si="2"/>
        <v>2</v>
      </c>
      <c r="I9">
        <f t="shared" si="3"/>
        <v>2</v>
      </c>
      <c r="J9">
        <f t="shared" si="4"/>
        <v>0</v>
      </c>
    </row>
    <row r="10" spans="1:10">
      <c r="A10">
        <v>93586</v>
      </c>
      <c r="B10" t="s">
        <v>21</v>
      </c>
      <c r="C10">
        <v>21093</v>
      </c>
      <c r="D10" t="b">
        <v>0</v>
      </c>
      <c r="E10">
        <v>21131</v>
      </c>
      <c r="F10">
        <f t="shared" si="0"/>
        <v>2</v>
      </c>
      <c r="G10">
        <f t="shared" si="1"/>
        <v>0</v>
      </c>
      <c r="H10">
        <f t="shared" si="2"/>
        <v>2</v>
      </c>
      <c r="I10">
        <f t="shared" si="3"/>
        <v>2</v>
      </c>
      <c r="J10">
        <f t="shared" si="4"/>
        <v>0</v>
      </c>
    </row>
    <row r="11" spans="1:10">
      <c r="A11">
        <v>64775</v>
      </c>
      <c r="B11" t="s">
        <v>22</v>
      </c>
      <c r="C11">
        <v>21093</v>
      </c>
      <c r="D11" t="b">
        <v>0</v>
      </c>
      <c r="E11">
        <v>21133</v>
      </c>
      <c r="F11">
        <f t="shared" si="0"/>
        <v>1</v>
      </c>
      <c r="G11">
        <f t="shared" si="1"/>
        <v>0</v>
      </c>
      <c r="H11">
        <f t="shared" si="2"/>
        <v>2</v>
      </c>
      <c r="I11">
        <f t="shared" si="3"/>
        <v>2</v>
      </c>
      <c r="J11">
        <f t="shared" si="4"/>
        <v>0</v>
      </c>
    </row>
    <row r="12" spans="1:10">
      <c r="A12">
        <v>78853</v>
      </c>
      <c r="B12" t="s">
        <v>23</v>
      </c>
      <c r="C12">
        <v>21093</v>
      </c>
      <c r="D12" t="b">
        <v>0</v>
      </c>
      <c r="E12">
        <v>21136</v>
      </c>
      <c r="F12">
        <f t="shared" si="0"/>
        <v>7</v>
      </c>
      <c r="G12">
        <f t="shared" si="1"/>
        <v>2</v>
      </c>
      <c r="H12">
        <f t="shared" si="2"/>
        <v>4</v>
      </c>
      <c r="I12">
        <f t="shared" si="3"/>
        <v>3</v>
      </c>
      <c r="J12">
        <f t="shared" si="4"/>
        <v>1</v>
      </c>
    </row>
    <row r="13" spans="1:10">
      <c r="A13">
        <v>93748</v>
      </c>
      <c r="B13" t="s">
        <v>24</v>
      </c>
      <c r="C13">
        <v>21093</v>
      </c>
      <c r="D13" t="b">
        <v>0</v>
      </c>
      <c r="E13">
        <v>21155</v>
      </c>
      <c r="F13">
        <f t="shared" si="0"/>
        <v>1</v>
      </c>
      <c r="G13">
        <f t="shared" si="1"/>
        <v>0</v>
      </c>
      <c r="H13">
        <f t="shared" si="2"/>
        <v>2</v>
      </c>
      <c r="I13">
        <f t="shared" si="3"/>
        <v>2</v>
      </c>
      <c r="J13">
        <f t="shared" si="4"/>
        <v>0</v>
      </c>
    </row>
    <row r="14" spans="1:10">
      <c r="A14">
        <v>4126</v>
      </c>
      <c r="B14" t="s">
        <v>25</v>
      </c>
      <c r="C14">
        <v>21093</v>
      </c>
      <c r="D14" t="b">
        <v>1</v>
      </c>
      <c r="E14">
        <v>21156</v>
      </c>
      <c r="F14">
        <f t="shared" si="0"/>
        <v>1</v>
      </c>
      <c r="G14">
        <f t="shared" si="1"/>
        <v>0</v>
      </c>
      <c r="H14">
        <f t="shared" si="2"/>
        <v>2</v>
      </c>
      <c r="I14">
        <f t="shared" si="3"/>
        <v>2</v>
      </c>
      <c r="J14">
        <f t="shared" si="4"/>
        <v>0</v>
      </c>
    </row>
    <row r="15" spans="1:10">
      <c r="A15">
        <v>121950</v>
      </c>
      <c r="B15" t="s">
        <v>26</v>
      </c>
      <c r="C15">
        <v>21093</v>
      </c>
      <c r="D15" t="b">
        <v>0</v>
      </c>
      <c r="E15">
        <v>21163</v>
      </c>
      <c r="F15">
        <f t="shared" si="0"/>
        <v>2</v>
      </c>
      <c r="G15">
        <f t="shared" si="1"/>
        <v>0</v>
      </c>
      <c r="H15">
        <f t="shared" si="2"/>
        <v>2</v>
      </c>
      <c r="I15">
        <f t="shared" si="3"/>
        <v>2</v>
      </c>
      <c r="J15">
        <f t="shared" si="4"/>
        <v>0</v>
      </c>
    </row>
    <row r="16" spans="1:10">
      <c r="A16">
        <v>87508</v>
      </c>
      <c r="B16" t="s">
        <v>27</v>
      </c>
      <c r="C16">
        <v>21093</v>
      </c>
      <c r="D16" t="b">
        <v>0</v>
      </c>
      <c r="E16">
        <v>21204</v>
      </c>
      <c r="F16">
        <f t="shared" si="0"/>
        <v>14</v>
      </c>
      <c r="G16">
        <f t="shared" si="1"/>
        <v>1</v>
      </c>
      <c r="H16">
        <f t="shared" si="2"/>
        <v>5</v>
      </c>
      <c r="I16">
        <f t="shared" si="3"/>
        <v>4</v>
      </c>
      <c r="J16">
        <f t="shared" si="4"/>
        <v>1</v>
      </c>
    </row>
    <row r="17" spans="1:10">
      <c r="A17">
        <v>69867</v>
      </c>
      <c r="B17" t="s">
        <v>28</v>
      </c>
      <c r="C17">
        <v>21093</v>
      </c>
      <c r="D17" t="b">
        <v>0</v>
      </c>
      <c r="E17">
        <v>21206</v>
      </c>
      <c r="F17">
        <f t="shared" si="0"/>
        <v>3</v>
      </c>
      <c r="G17">
        <f t="shared" si="1"/>
        <v>0</v>
      </c>
      <c r="H17">
        <f t="shared" si="2"/>
        <v>2</v>
      </c>
      <c r="I17">
        <f t="shared" si="3"/>
        <v>2</v>
      </c>
      <c r="J17">
        <f t="shared" si="4"/>
        <v>0</v>
      </c>
    </row>
    <row r="18" spans="1:10">
      <c r="A18">
        <v>24878</v>
      </c>
      <c r="B18" t="s">
        <v>29</v>
      </c>
      <c r="C18">
        <v>21093</v>
      </c>
      <c r="D18" t="b">
        <v>0</v>
      </c>
      <c r="E18">
        <v>21207</v>
      </c>
      <c r="F18">
        <f t="shared" si="0"/>
        <v>2</v>
      </c>
      <c r="G18">
        <f t="shared" si="1"/>
        <v>1</v>
      </c>
      <c r="H18">
        <f t="shared" si="2"/>
        <v>3</v>
      </c>
      <c r="I18">
        <f t="shared" si="3"/>
        <v>2</v>
      </c>
      <c r="J18">
        <f t="shared" si="4"/>
        <v>1</v>
      </c>
    </row>
    <row r="19" spans="1:10">
      <c r="A19">
        <v>74078</v>
      </c>
      <c r="B19" t="s">
        <v>30</v>
      </c>
      <c r="C19">
        <v>21093</v>
      </c>
      <c r="D19" t="b">
        <v>0</v>
      </c>
      <c r="E19">
        <v>21208</v>
      </c>
      <c r="F19">
        <f t="shared" si="0"/>
        <v>6</v>
      </c>
      <c r="G19">
        <f t="shared" si="1"/>
        <v>2</v>
      </c>
      <c r="H19">
        <f t="shared" si="2"/>
        <v>4</v>
      </c>
      <c r="I19">
        <f t="shared" si="3"/>
        <v>3</v>
      </c>
      <c r="J19">
        <f t="shared" si="4"/>
        <v>1</v>
      </c>
    </row>
    <row r="20" spans="1:10">
      <c r="A20">
        <v>11299</v>
      </c>
      <c r="B20" t="s">
        <v>31</v>
      </c>
      <c r="C20">
        <v>21093</v>
      </c>
      <c r="D20" t="b">
        <v>0</v>
      </c>
      <c r="E20">
        <v>21209</v>
      </c>
      <c r="F20">
        <f t="shared" si="0"/>
        <v>3</v>
      </c>
      <c r="G20">
        <f t="shared" si="1"/>
        <v>0</v>
      </c>
      <c r="H20">
        <f t="shared" si="2"/>
        <v>2</v>
      </c>
      <c r="I20">
        <f t="shared" si="3"/>
        <v>2</v>
      </c>
      <c r="J20">
        <f t="shared" si="4"/>
        <v>0</v>
      </c>
    </row>
    <row r="21" spans="1:10">
      <c r="A21">
        <v>64300</v>
      </c>
      <c r="B21" t="s">
        <v>32</v>
      </c>
      <c r="C21">
        <v>21093</v>
      </c>
      <c r="D21" t="b">
        <v>0</v>
      </c>
      <c r="E21">
        <v>21212</v>
      </c>
      <c r="F21">
        <f t="shared" si="0"/>
        <v>13</v>
      </c>
      <c r="G21">
        <f t="shared" si="1"/>
        <v>1</v>
      </c>
      <c r="H21">
        <f t="shared" si="2"/>
        <v>5</v>
      </c>
      <c r="I21">
        <f t="shared" si="3"/>
        <v>4</v>
      </c>
      <c r="J21">
        <f t="shared" si="4"/>
        <v>1</v>
      </c>
    </row>
    <row r="22" spans="1:10">
      <c r="A22">
        <v>136253</v>
      </c>
      <c r="B22" t="s">
        <v>33</v>
      </c>
      <c r="C22">
        <v>21093</v>
      </c>
      <c r="D22" t="b">
        <v>0</v>
      </c>
      <c r="E22">
        <v>21215</v>
      </c>
      <c r="F22">
        <f t="shared" si="0"/>
        <v>1</v>
      </c>
      <c r="G22">
        <f t="shared" si="1"/>
        <v>0</v>
      </c>
      <c r="H22">
        <f t="shared" si="2"/>
        <v>2</v>
      </c>
      <c r="I22">
        <f t="shared" si="3"/>
        <v>2</v>
      </c>
      <c r="J22">
        <f t="shared" si="4"/>
        <v>0</v>
      </c>
    </row>
    <row r="23" spans="1:10">
      <c r="A23">
        <v>141929</v>
      </c>
      <c r="B23" t="s">
        <v>34</v>
      </c>
      <c r="C23">
        <v>21093</v>
      </c>
      <c r="D23" t="b">
        <v>0</v>
      </c>
      <c r="E23">
        <v>21219</v>
      </c>
      <c r="F23">
        <f t="shared" si="0"/>
        <v>5</v>
      </c>
      <c r="G23">
        <f t="shared" si="1"/>
        <v>2</v>
      </c>
      <c r="H23">
        <f t="shared" si="2"/>
        <v>3</v>
      </c>
      <c r="I23">
        <f t="shared" si="3"/>
        <v>2</v>
      </c>
      <c r="J23">
        <f t="shared" si="4"/>
        <v>1</v>
      </c>
    </row>
    <row r="24" spans="1:10">
      <c r="A24">
        <v>22352</v>
      </c>
      <c r="B24" t="s">
        <v>35</v>
      </c>
      <c r="C24">
        <v>21093</v>
      </c>
      <c r="D24" t="b">
        <v>0</v>
      </c>
      <c r="E24">
        <v>21220</v>
      </c>
      <c r="F24">
        <f t="shared" si="0"/>
        <v>8</v>
      </c>
      <c r="G24">
        <f t="shared" si="1"/>
        <v>1</v>
      </c>
      <c r="H24">
        <f t="shared" si="2"/>
        <v>4</v>
      </c>
      <c r="I24">
        <f t="shared" si="3"/>
        <v>3</v>
      </c>
      <c r="J24">
        <f t="shared" si="4"/>
        <v>1</v>
      </c>
    </row>
    <row r="25" spans="1:10">
      <c r="A25">
        <v>82243</v>
      </c>
      <c r="B25" t="s">
        <v>36</v>
      </c>
      <c r="C25">
        <v>21093</v>
      </c>
      <c r="D25" t="b">
        <v>0</v>
      </c>
      <c r="E25">
        <v>21221</v>
      </c>
      <c r="F25">
        <f t="shared" si="0"/>
        <v>12</v>
      </c>
      <c r="G25">
        <f t="shared" si="1"/>
        <v>2</v>
      </c>
      <c r="H25">
        <f t="shared" si="2"/>
        <v>5</v>
      </c>
      <c r="I25">
        <f t="shared" si="3"/>
        <v>4</v>
      </c>
      <c r="J25">
        <f t="shared" si="4"/>
        <v>1</v>
      </c>
    </row>
    <row r="26" spans="1:10">
      <c r="A26">
        <v>23051</v>
      </c>
      <c r="B26" t="s">
        <v>37</v>
      </c>
      <c r="C26">
        <v>21093</v>
      </c>
      <c r="D26" t="b">
        <v>0</v>
      </c>
      <c r="E26">
        <v>21222</v>
      </c>
      <c r="F26">
        <f t="shared" si="0"/>
        <v>11</v>
      </c>
      <c r="G26">
        <f t="shared" si="1"/>
        <v>2</v>
      </c>
      <c r="H26">
        <f t="shared" si="2"/>
        <v>5</v>
      </c>
      <c r="I26">
        <f t="shared" si="3"/>
        <v>4</v>
      </c>
      <c r="J26">
        <f t="shared" si="4"/>
        <v>1</v>
      </c>
    </row>
    <row r="27" spans="1:10">
      <c r="A27">
        <v>56424</v>
      </c>
      <c r="B27" t="s">
        <v>38</v>
      </c>
      <c r="C27">
        <v>21093</v>
      </c>
      <c r="D27" t="b">
        <v>0</v>
      </c>
      <c r="E27">
        <v>21227</v>
      </c>
      <c r="F27">
        <f t="shared" si="0"/>
        <v>12</v>
      </c>
      <c r="G27">
        <f t="shared" si="1"/>
        <v>3</v>
      </c>
      <c r="H27">
        <f t="shared" si="2"/>
        <v>5</v>
      </c>
      <c r="I27">
        <f t="shared" si="3"/>
        <v>4</v>
      </c>
      <c r="J27">
        <f t="shared" si="4"/>
        <v>1</v>
      </c>
    </row>
    <row r="28" spans="1:10">
      <c r="A28">
        <v>25430</v>
      </c>
      <c r="B28" t="s">
        <v>39</v>
      </c>
      <c r="C28">
        <v>21093</v>
      </c>
      <c r="D28" t="b">
        <v>0</v>
      </c>
      <c r="E28">
        <v>21228</v>
      </c>
      <c r="F28">
        <f t="shared" si="0"/>
        <v>25</v>
      </c>
      <c r="G28">
        <f t="shared" si="1"/>
        <v>9</v>
      </c>
      <c r="H28">
        <f t="shared" si="2"/>
        <v>8</v>
      </c>
      <c r="I28">
        <f t="shared" si="3"/>
        <v>6</v>
      </c>
      <c r="J28">
        <f t="shared" si="4"/>
        <v>2</v>
      </c>
    </row>
    <row r="29" spans="1:10">
      <c r="A29">
        <v>121868</v>
      </c>
      <c r="B29" t="s">
        <v>40</v>
      </c>
      <c r="C29">
        <v>21093</v>
      </c>
      <c r="D29" t="b">
        <v>1</v>
      </c>
      <c r="E29">
        <v>21229</v>
      </c>
      <c r="F29">
        <f t="shared" si="0"/>
        <v>3</v>
      </c>
      <c r="G29">
        <f t="shared" si="1"/>
        <v>0</v>
      </c>
      <c r="H29">
        <f t="shared" si="2"/>
        <v>2</v>
      </c>
      <c r="I29">
        <f t="shared" si="3"/>
        <v>2</v>
      </c>
      <c r="J29">
        <f t="shared" si="4"/>
        <v>0</v>
      </c>
    </row>
    <row r="30" spans="1:10">
      <c r="A30">
        <v>121867</v>
      </c>
      <c r="B30" t="s">
        <v>41</v>
      </c>
      <c r="C30">
        <v>21093</v>
      </c>
      <c r="D30" t="b">
        <v>1</v>
      </c>
      <c r="E30">
        <v>21234</v>
      </c>
      <c r="F30">
        <f t="shared" si="0"/>
        <v>25</v>
      </c>
      <c r="G30">
        <f t="shared" si="1"/>
        <v>3</v>
      </c>
      <c r="H30">
        <f t="shared" si="2"/>
        <v>7</v>
      </c>
      <c r="I30">
        <f t="shared" si="3"/>
        <v>6</v>
      </c>
      <c r="J30">
        <f t="shared" si="4"/>
        <v>1</v>
      </c>
    </row>
    <row r="31" spans="1:10">
      <c r="A31">
        <v>13739</v>
      </c>
      <c r="B31" t="s">
        <v>42</v>
      </c>
      <c r="C31">
        <v>21093</v>
      </c>
      <c r="D31" t="b">
        <v>0</v>
      </c>
      <c r="E31">
        <v>21236</v>
      </c>
      <c r="F31">
        <f t="shared" si="0"/>
        <v>10</v>
      </c>
      <c r="G31">
        <f t="shared" si="1"/>
        <v>1</v>
      </c>
      <c r="H31">
        <f t="shared" si="2"/>
        <v>4</v>
      </c>
      <c r="I31">
        <f t="shared" si="3"/>
        <v>3</v>
      </c>
      <c r="J31">
        <f t="shared" si="4"/>
        <v>1</v>
      </c>
    </row>
    <row r="32" spans="1:10">
      <c r="A32">
        <v>112183</v>
      </c>
      <c r="B32" t="s">
        <v>43</v>
      </c>
      <c r="C32">
        <v>21093</v>
      </c>
      <c r="D32" t="b">
        <v>1</v>
      </c>
      <c r="E32">
        <v>21237</v>
      </c>
      <c r="F32">
        <f t="shared" si="0"/>
        <v>6</v>
      </c>
      <c r="G32">
        <f t="shared" si="1"/>
        <v>0</v>
      </c>
      <c r="H32">
        <f t="shared" si="2"/>
        <v>3</v>
      </c>
      <c r="I32">
        <f t="shared" si="3"/>
        <v>3</v>
      </c>
      <c r="J32">
        <f t="shared" si="4"/>
        <v>0</v>
      </c>
    </row>
    <row r="33" spans="1:10">
      <c r="A33">
        <v>32380</v>
      </c>
      <c r="B33" t="s">
        <v>44</v>
      </c>
      <c r="C33">
        <v>21093</v>
      </c>
      <c r="D33" t="b">
        <v>0</v>
      </c>
      <c r="E33">
        <v>21239</v>
      </c>
      <c r="F33">
        <f t="shared" si="0"/>
        <v>4</v>
      </c>
      <c r="G33">
        <f t="shared" si="1"/>
        <v>0</v>
      </c>
      <c r="H33">
        <f t="shared" si="2"/>
        <v>2</v>
      </c>
      <c r="I33">
        <f t="shared" si="3"/>
        <v>2</v>
      </c>
      <c r="J33">
        <f t="shared" si="4"/>
        <v>0</v>
      </c>
    </row>
    <row r="34" spans="1:10">
      <c r="A34">
        <v>142010</v>
      </c>
      <c r="B34" t="s">
        <v>45</v>
      </c>
      <c r="C34">
        <v>21111</v>
      </c>
      <c r="D34" t="b">
        <v>0</v>
      </c>
      <c r="E34">
        <v>21244</v>
      </c>
      <c r="F34">
        <f t="shared" si="0"/>
        <v>5</v>
      </c>
      <c r="G34">
        <f t="shared" si="1"/>
        <v>1</v>
      </c>
      <c r="H34">
        <f t="shared" si="2"/>
        <v>3</v>
      </c>
      <c r="I34">
        <f t="shared" si="3"/>
        <v>2</v>
      </c>
      <c r="J34">
        <f t="shared" si="4"/>
        <v>1</v>
      </c>
    </row>
    <row r="35" spans="1:10">
      <c r="A35">
        <v>143823</v>
      </c>
      <c r="B35" t="s">
        <v>46</v>
      </c>
      <c r="C35">
        <v>21117</v>
      </c>
      <c r="D35" t="b">
        <v>1</v>
      </c>
      <c r="E35">
        <v>21286</v>
      </c>
      <c r="F35">
        <f t="shared" si="0"/>
        <v>12</v>
      </c>
      <c r="G35">
        <f t="shared" si="1"/>
        <v>1</v>
      </c>
      <c r="H35">
        <f t="shared" si="2"/>
        <v>5</v>
      </c>
      <c r="I35">
        <f t="shared" si="3"/>
        <v>4</v>
      </c>
      <c r="J35">
        <f t="shared" si="4"/>
        <v>1</v>
      </c>
    </row>
    <row r="36" spans="1:10">
      <c r="A36">
        <v>78473</v>
      </c>
      <c r="B36" t="s">
        <v>47</v>
      </c>
      <c r="C36">
        <v>21117</v>
      </c>
      <c r="D36" t="b">
        <v>0</v>
      </c>
    </row>
    <row r="37" spans="1:10">
      <c r="A37">
        <v>66273</v>
      </c>
      <c r="B37" t="s">
        <v>48</v>
      </c>
      <c r="C37">
        <v>21117</v>
      </c>
      <c r="D37" t="b">
        <v>0</v>
      </c>
    </row>
    <row r="38" spans="1:10">
      <c r="A38">
        <v>88953</v>
      </c>
      <c r="B38" t="s">
        <v>49</v>
      </c>
      <c r="C38">
        <v>21117</v>
      </c>
      <c r="D38" t="b">
        <v>0</v>
      </c>
    </row>
    <row r="39" spans="1:10">
      <c r="A39">
        <v>84715</v>
      </c>
      <c r="B39" t="s">
        <v>50</v>
      </c>
      <c r="C39">
        <v>21120</v>
      </c>
      <c r="D39" t="b">
        <v>0</v>
      </c>
    </row>
    <row r="40" spans="1:10">
      <c r="A40">
        <v>60509</v>
      </c>
      <c r="B40" t="s">
        <v>51</v>
      </c>
      <c r="C40">
        <v>21120</v>
      </c>
      <c r="D40" t="b">
        <v>0</v>
      </c>
    </row>
    <row r="41" spans="1:10">
      <c r="A41">
        <v>26997</v>
      </c>
      <c r="B41" t="s">
        <v>52</v>
      </c>
      <c r="C41">
        <v>21120</v>
      </c>
      <c r="D41" t="b">
        <v>0</v>
      </c>
    </row>
    <row r="42" spans="1:10">
      <c r="A42">
        <v>121862</v>
      </c>
      <c r="B42" t="s">
        <v>53</v>
      </c>
      <c r="C42">
        <v>21128</v>
      </c>
      <c r="D42" t="b">
        <v>0</v>
      </c>
    </row>
    <row r="43" spans="1:10">
      <c r="A43">
        <v>121798</v>
      </c>
      <c r="B43" t="s">
        <v>54</v>
      </c>
      <c r="C43">
        <v>21131</v>
      </c>
      <c r="D43" t="b">
        <v>0</v>
      </c>
    </row>
    <row r="44" spans="1:10">
      <c r="A44">
        <v>29532</v>
      </c>
      <c r="B44" t="s">
        <v>55</v>
      </c>
      <c r="C44">
        <v>21131</v>
      </c>
      <c r="D44" t="b">
        <v>0</v>
      </c>
    </row>
    <row r="45" spans="1:10">
      <c r="A45">
        <v>33106</v>
      </c>
      <c r="B45" t="s">
        <v>56</v>
      </c>
      <c r="C45">
        <v>21133</v>
      </c>
      <c r="D45" t="b">
        <v>0</v>
      </c>
    </row>
    <row r="46" spans="1:10">
      <c r="A46">
        <v>74655</v>
      </c>
      <c r="B46" t="s">
        <v>57</v>
      </c>
      <c r="C46">
        <v>21136</v>
      </c>
      <c r="D46" t="b">
        <v>0</v>
      </c>
    </row>
    <row r="47" spans="1:10">
      <c r="A47">
        <v>121799</v>
      </c>
      <c r="B47" t="s">
        <v>58</v>
      </c>
      <c r="C47">
        <v>21136</v>
      </c>
      <c r="D47" t="b">
        <v>0</v>
      </c>
    </row>
    <row r="48" spans="1:10">
      <c r="A48">
        <v>4034</v>
      </c>
      <c r="B48" t="s">
        <v>59</v>
      </c>
      <c r="C48">
        <v>21136</v>
      </c>
      <c r="D48" t="b">
        <v>1</v>
      </c>
    </row>
    <row r="49" spans="1:4">
      <c r="A49">
        <v>88952</v>
      </c>
      <c r="B49" t="s">
        <v>60</v>
      </c>
      <c r="C49">
        <v>21136</v>
      </c>
      <c r="D49" t="b">
        <v>0</v>
      </c>
    </row>
    <row r="50" spans="1:4">
      <c r="A50">
        <v>139549</v>
      </c>
      <c r="B50" t="s">
        <v>61</v>
      </c>
      <c r="C50">
        <v>21136</v>
      </c>
      <c r="D50" t="b">
        <v>0</v>
      </c>
    </row>
    <row r="51" spans="1:4">
      <c r="A51">
        <v>82763</v>
      </c>
      <c r="B51" t="s">
        <v>62</v>
      </c>
      <c r="C51">
        <v>21136</v>
      </c>
      <c r="D51" t="b">
        <v>0</v>
      </c>
    </row>
    <row r="52" spans="1:4">
      <c r="A52">
        <v>126336</v>
      </c>
      <c r="B52" t="s">
        <v>63</v>
      </c>
      <c r="C52">
        <v>21136</v>
      </c>
      <c r="D52" t="b">
        <v>1</v>
      </c>
    </row>
    <row r="53" spans="1:4">
      <c r="A53">
        <v>73792</v>
      </c>
      <c r="B53" t="s">
        <v>64</v>
      </c>
      <c r="C53">
        <v>21136</v>
      </c>
      <c r="D53" t="b">
        <v>0</v>
      </c>
    </row>
    <row r="54" spans="1:4">
      <c r="A54">
        <v>93749</v>
      </c>
      <c r="B54" t="s">
        <v>65</v>
      </c>
      <c r="C54">
        <v>21136</v>
      </c>
      <c r="D54" t="b">
        <v>0</v>
      </c>
    </row>
    <row r="55" spans="1:4">
      <c r="A55">
        <v>27766</v>
      </c>
      <c r="B55" t="s">
        <v>66</v>
      </c>
      <c r="C55">
        <v>21155</v>
      </c>
      <c r="D55" t="b">
        <v>0</v>
      </c>
    </row>
    <row r="56" spans="1:4">
      <c r="A56">
        <v>89157</v>
      </c>
      <c r="B56" t="s">
        <v>67</v>
      </c>
      <c r="C56">
        <v>21156</v>
      </c>
      <c r="D56" t="b">
        <v>0</v>
      </c>
    </row>
    <row r="57" spans="1:4">
      <c r="A57">
        <v>79945</v>
      </c>
      <c r="B57" t="s">
        <v>68</v>
      </c>
      <c r="C57">
        <v>21163</v>
      </c>
      <c r="D57" t="b">
        <v>0</v>
      </c>
    </row>
    <row r="58" spans="1:4">
      <c r="A58">
        <v>79656</v>
      </c>
      <c r="B58" t="s">
        <v>69</v>
      </c>
      <c r="C58">
        <v>21163</v>
      </c>
      <c r="D58" t="b">
        <v>0</v>
      </c>
    </row>
    <row r="59" spans="1:4">
      <c r="A59">
        <v>121182</v>
      </c>
      <c r="B59" t="s">
        <v>70</v>
      </c>
      <c r="C59">
        <v>21204</v>
      </c>
      <c r="D59" t="b">
        <v>0</v>
      </c>
    </row>
    <row r="60" spans="1:4">
      <c r="A60">
        <v>75949</v>
      </c>
      <c r="B60" t="s">
        <v>71</v>
      </c>
      <c r="C60">
        <v>21204</v>
      </c>
      <c r="D60" t="b">
        <v>0</v>
      </c>
    </row>
    <row r="61" spans="1:4">
      <c r="A61">
        <v>136104</v>
      </c>
      <c r="B61" t="s">
        <v>72</v>
      </c>
      <c r="C61">
        <v>21204</v>
      </c>
      <c r="D61" t="b">
        <v>0</v>
      </c>
    </row>
    <row r="62" spans="1:4">
      <c r="A62">
        <v>59592</v>
      </c>
      <c r="B62" t="s">
        <v>73</v>
      </c>
      <c r="C62">
        <v>21204</v>
      </c>
      <c r="D62" t="b">
        <v>0</v>
      </c>
    </row>
    <row r="63" spans="1:4">
      <c r="A63">
        <v>86934</v>
      </c>
      <c r="B63" t="s">
        <v>74</v>
      </c>
      <c r="C63">
        <v>21204</v>
      </c>
      <c r="D63" t="b">
        <v>0</v>
      </c>
    </row>
    <row r="64" spans="1:4">
      <c r="A64">
        <v>121872</v>
      </c>
      <c r="B64" t="s">
        <v>75</v>
      </c>
      <c r="C64">
        <v>21204</v>
      </c>
      <c r="D64" t="b">
        <v>0</v>
      </c>
    </row>
    <row r="65" spans="1:4">
      <c r="A65">
        <v>111207</v>
      </c>
      <c r="B65" t="s">
        <v>76</v>
      </c>
      <c r="C65">
        <v>21204</v>
      </c>
      <c r="D65" t="b">
        <v>0</v>
      </c>
    </row>
    <row r="66" spans="1:4">
      <c r="A66">
        <v>19336</v>
      </c>
      <c r="B66" t="s">
        <v>77</v>
      </c>
      <c r="C66">
        <v>21204</v>
      </c>
      <c r="D66" t="b">
        <v>0</v>
      </c>
    </row>
    <row r="67" spans="1:4">
      <c r="A67">
        <v>14237</v>
      </c>
      <c r="B67" t="s">
        <v>78</v>
      </c>
      <c r="C67">
        <v>21204</v>
      </c>
      <c r="D67" t="b">
        <v>0</v>
      </c>
    </row>
    <row r="68" spans="1:4">
      <c r="A68">
        <v>10153</v>
      </c>
      <c r="B68" t="s">
        <v>79</v>
      </c>
      <c r="C68">
        <v>21204</v>
      </c>
      <c r="D68" t="b">
        <v>1</v>
      </c>
    </row>
    <row r="69" spans="1:4">
      <c r="A69">
        <v>50845</v>
      </c>
      <c r="B69" t="s">
        <v>80</v>
      </c>
      <c r="C69">
        <v>21204</v>
      </c>
      <c r="D69" t="b">
        <v>0</v>
      </c>
    </row>
    <row r="70" spans="1:4">
      <c r="A70">
        <v>23765</v>
      </c>
      <c r="B70" t="s">
        <v>81</v>
      </c>
      <c r="C70">
        <v>21204</v>
      </c>
      <c r="D70" t="b">
        <v>0</v>
      </c>
    </row>
    <row r="71" spans="1:4">
      <c r="A71">
        <v>65281</v>
      </c>
      <c r="B71" t="s">
        <v>82</v>
      </c>
      <c r="C71">
        <v>21204</v>
      </c>
      <c r="D71" t="b">
        <v>0</v>
      </c>
    </row>
    <row r="72" spans="1:4">
      <c r="A72">
        <v>33839</v>
      </c>
      <c r="B72" t="s">
        <v>83</v>
      </c>
      <c r="C72">
        <v>21204</v>
      </c>
      <c r="D72" t="b">
        <v>0</v>
      </c>
    </row>
    <row r="73" spans="1:4">
      <c r="A73">
        <v>113010</v>
      </c>
      <c r="B73" t="s">
        <v>84</v>
      </c>
      <c r="C73">
        <v>21204</v>
      </c>
      <c r="D73" t="b">
        <v>0</v>
      </c>
    </row>
    <row r="74" spans="1:4">
      <c r="A74">
        <v>139558</v>
      </c>
      <c r="B74" t="s">
        <v>85</v>
      </c>
      <c r="C74">
        <v>21206</v>
      </c>
      <c r="D74" t="b">
        <v>0</v>
      </c>
    </row>
    <row r="75" spans="1:4">
      <c r="A75">
        <v>130926</v>
      </c>
      <c r="B75" t="s">
        <v>86</v>
      </c>
      <c r="C75">
        <v>21206</v>
      </c>
      <c r="D75" t="b">
        <v>0</v>
      </c>
    </row>
    <row r="76" spans="1:4">
      <c r="A76">
        <v>128266</v>
      </c>
      <c r="B76" t="s">
        <v>87</v>
      </c>
      <c r="C76">
        <v>21206</v>
      </c>
      <c r="D76" t="b">
        <v>0</v>
      </c>
    </row>
    <row r="77" spans="1:4">
      <c r="A77">
        <v>28574</v>
      </c>
      <c r="B77" t="s">
        <v>88</v>
      </c>
      <c r="C77">
        <v>21207</v>
      </c>
      <c r="D77" t="b">
        <v>0</v>
      </c>
    </row>
    <row r="78" spans="1:4">
      <c r="A78">
        <v>88954</v>
      </c>
      <c r="B78" t="s">
        <v>89</v>
      </c>
      <c r="C78">
        <v>21207</v>
      </c>
      <c r="D78" t="b">
        <v>0</v>
      </c>
    </row>
    <row r="79" spans="1:4">
      <c r="A79">
        <v>88958</v>
      </c>
      <c r="B79" t="s">
        <v>90</v>
      </c>
      <c r="C79">
        <v>21207</v>
      </c>
      <c r="D79" t="b">
        <v>1</v>
      </c>
    </row>
    <row r="80" spans="1:4">
      <c r="A80">
        <v>32353</v>
      </c>
      <c r="B80" t="s">
        <v>91</v>
      </c>
      <c r="C80">
        <v>21208</v>
      </c>
      <c r="D80" t="b">
        <v>0</v>
      </c>
    </row>
    <row r="81" spans="1:4">
      <c r="A81">
        <v>128002</v>
      </c>
      <c r="B81" t="s">
        <v>92</v>
      </c>
      <c r="C81">
        <v>21208</v>
      </c>
      <c r="D81" t="b">
        <v>0</v>
      </c>
    </row>
    <row r="82" spans="1:4">
      <c r="A82">
        <v>69404</v>
      </c>
      <c r="B82" t="s">
        <v>93</v>
      </c>
      <c r="C82">
        <v>21208</v>
      </c>
      <c r="D82" t="b">
        <v>0</v>
      </c>
    </row>
    <row r="83" spans="1:4">
      <c r="A83">
        <v>58455</v>
      </c>
      <c r="B83" t="s">
        <v>94</v>
      </c>
      <c r="C83">
        <v>21208</v>
      </c>
      <c r="D83" t="b">
        <v>1</v>
      </c>
    </row>
    <row r="84" spans="1:4">
      <c r="A84">
        <v>58456</v>
      </c>
      <c r="B84" t="s">
        <v>95</v>
      </c>
      <c r="C84">
        <v>21208</v>
      </c>
      <c r="D84" t="b">
        <v>1</v>
      </c>
    </row>
    <row r="85" spans="1:4">
      <c r="A85">
        <v>35857</v>
      </c>
      <c r="B85" t="s">
        <v>96</v>
      </c>
      <c r="C85">
        <v>21208</v>
      </c>
      <c r="D85" t="b">
        <v>0</v>
      </c>
    </row>
    <row r="86" spans="1:4">
      <c r="A86">
        <v>27845</v>
      </c>
      <c r="B86" t="s">
        <v>97</v>
      </c>
      <c r="C86">
        <v>21208</v>
      </c>
      <c r="D86" t="b">
        <v>0</v>
      </c>
    </row>
    <row r="87" spans="1:4">
      <c r="A87">
        <v>121189</v>
      </c>
      <c r="B87" t="s">
        <v>98</v>
      </c>
      <c r="C87">
        <v>21208</v>
      </c>
      <c r="D87" t="b">
        <v>0</v>
      </c>
    </row>
    <row r="88" spans="1:4">
      <c r="A88">
        <v>63990</v>
      </c>
      <c r="B88" t="s">
        <v>99</v>
      </c>
      <c r="C88">
        <v>21209</v>
      </c>
      <c r="D88" t="b">
        <v>0</v>
      </c>
    </row>
    <row r="89" spans="1:4">
      <c r="A89">
        <v>61130</v>
      </c>
      <c r="B89" t="s">
        <v>100</v>
      </c>
      <c r="C89">
        <v>21209</v>
      </c>
      <c r="D89" t="b">
        <v>0</v>
      </c>
    </row>
    <row r="90" spans="1:4">
      <c r="A90">
        <v>27235</v>
      </c>
      <c r="B90" t="s">
        <v>101</v>
      </c>
      <c r="C90">
        <v>21209</v>
      </c>
      <c r="D90" t="b">
        <v>0</v>
      </c>
    </row>
    <row r="91" spans="1:4">
      <c r="A91">
        <v>112762</v>
      </c>
      <c r="B91" t="s">
        <v>102</v>
      </c>
      <c r="C91">
        <v>21212</v>
      </c>
      <c r="D91" t="b">
        <v>0</v>
      </c>
    </row>
    <row r="92" spans="1:4">
      <c r="A92">
        <v>90598</v>
      </c>
      <c r="B92" t="s">
        <v>103</v>
      </c>
      <c r="C92">
        <v>21212</v>
      </c>
      <c r="D92" t="b">
        <v>0</v>
      </c>
    </row>
    <row r="93" spans="1:4">
      <c r="A93">
        <v>52922</v>
      </c>
      <c r="B93" t="s">
        <v>104</v>
      </c>
      <c r="C93">
        <v>21212</v>
      </c>
      <c r="D93" t="b">
        <v>1</v>
      </c>
    </row>
    <row r="94" spans="1:4">
      <c r="A94">
        <v>145049</v>
      </c>
      <c r="B94" t="s">
        <v>105</v>
      </c>
      <c r="C94">
        <v>21212</v>
      </c>
      <c r="D94" t="b">
        <v>0</v>
      </c>
    </row>
    <row r="95" spans="1:4">
      <c r="A95">
        <v>79223</v>
      </c>
      <c r="B95" t="s">
        <v>106</v>
      </c>
      <c r="C95">
        <v>21212</v>
      </c>
      <c r="D95" t="b">
        <v>0</v>
      </c>
    </row>
    <row r="96" spans="1:4">
      <c r="A96">
        <v>20560</v>
      </c>
      <c r="B96" t="s">
        <v>107</v>
      </c>
      <c r="C96">
        <v>21212</v>
      </c>
      <c r="D96" t="b">
        <v>0</v>
      </c>
    </row>
    <row r="97" spans="1:4">
      <c r="A97">
        <v>132153</v>
      </c>
      <c r="B97" t="s">
        <v>108</v>
      </c>
      <c r="C97">
        <v>21212</v>
      </c>
      <c r="D97" t="b">
        <v>0</v>
      </c>
    </row>
    <row r="98" spans="1:4">
      <c r="A98">
        <v>30195</v>
      </c>
      <c r="B98" t="s">
        <v>109</v>
      </c>
      <c r="C98">
        <v>21212</v>
      </c>
      <c r="D98" t="b">
        <v>0</v>
      </c>
    </row>
    <row r="99" spans="1:4">
      <c r="A99">
        <v>28805</v>
      </c>
      <c r="B99" t="s">
        <v>110</v>
      </c>
      <c r="C99">
        <v>21212</v>
      </c>
      <c r="D99" t="b">
        <v>0</v>
      </c>
    </row>
    <row r="100" spans="1:4">
      <c r="A100">
        <v>125154</v>
      </c>
      <c r="B100" t="s">
        <v>111</v>
      </c>
      <c r="C100">
        <v>21212</v>
      </c>
      <c r="D100" t="b">
        <v>0</v>
      </c>
    </row>
    <row r="101" spans="1:4">
      <c r="A101">
        <v>121869</v>
      </c>
      <c r="B101" t="s">
        <v>112</v>
      </c>
      <c r="C101">
        <v>21212</v>
      </c>
      <c r="D101" t="b">
        <v>0</v>
      </c>
    </row>
    <row r="102" spans="1:4">
      <c r="A102">
        <v>32838</v>
      </c>
      <c r="B102" t="s">
        <v>113</v>
      </c>
      <c r="C102">
        <v>21212</v>
      </c>
      <c r="D102" t="b">
        <v>0</v>
      </c>
    </row>
    <row r="103" spans="1:4">
      <c r="A103">
        <v>67258</v>
      </c>
      <c r="B103" t="s">
        <v>114</v>
      </c>
      <c r="C103">
        <v>21212</v>
      </c>
      <c r="D103" t="b">
        <v>0</v>
      </c>
    </row>
    <row r="104" spans="1:4">
      <c r="A104">
        <v>74121</v>
      </c>
      <c r="B104" t="s">
        <v>115</v>
      </c>
      <c r="C104">
        <v>21212</v>
      </c>
      <c r="D104" t="b">
        <v>0</v>
      </c>
    </row>
    <row r="105" spans="1:4">
      <c r="A105">
        <v>121864</v>
      </c>
      <c r="B105" t="s">
        <v>116</v>
      </c>
      <c r="C105">
        <v>21215</v>
      </c>
      <c r="D105" t="b">
        <v>0</v>
      </c>
    </row>
    <row r="106" spans="1:4">
      <c r="A106">
        <v>1921</v>
      </c>
      <c r="B106" t="s">
        <v>117</v>
      </c>
      <c r="C106">
        <v>21219</v>
      </c>
      <c r="D106" t="b">
        <v>1</v>
      </c>
    </row>
    <row r="107" spans="1:4">
      <c r="A107">
        <v>121870</v>
      </c>
      <c r="B107" t="s">
        <v>118</v>
      </c>
      <c r="C107">
        <v>21219</v>
      </c>
      <c r="D107" t="b">
        <v>0</v>
      </c>
    </row>
    <row r="108" spans="1:4">
      <c r="A108">
        <v>54661</v>
      </c>
      <c r="B108" t="s">
        <v>119</v>
      </c>
      <c r="C108">
        <v>21219</v>
      </c>
      <c r="D108" t="b">
        <v>1</v>
      </c>
    </row>
    <row r="109" spans="1:4">
      <c r="A109">
        <v>123923</v>
      </c>
      <c r="B109" t="s">
        <v>120</v>
      </c>
      <c r="C109">
        <v>21219</v>
      </c>
      <c r="D109" t="b">
        <v>0</v>
      </c>
    </row>
    <row r="110" spans="1:4">
      <c r="A110">
        <v>27867</v>
      </c>
      <c r="B110" t="s">
        <v>121</v>
      </c>
      <c r="C110">
        <v>21219</v>
      </c>
      <c r="D110" t="b">
        <v>0</v>
      </c>
    </row>
    <row r="111" spans="1:4">
      <c r="A111">
        <v>143492</v>
      </c>
      <c r="B111" t="s">
        <v>122</v>
      </c>
      <c r="C111">
        <v>21219</v>
      </c>
      <c r="D111" t="b">
        <v>0</v>
      </c>
    </row>
    <row r="112" spans="1:4">
      <c r="A112">
        <v>25935</v>
      </c>
      <c r="B112" t="s">
        <v>123</v>
      </c>
      <c r="C112">
        <v>21219</v>
      </c>
      <c r="D112" t="b">
        <v>0</v>
      </c>
    </row>
    <row r="113" spans="1:4">
      <c r="A113">
        <v>88957</v>
      </c>
      <c r="B113" t="s">
        <v>124</v>
      </c>
      <c r="C113">
        <v>21220</v>
      </c>
      <c r="D113" t="b">
        <v>0</v>
      </c>
    </row>
    <row r="114" spans="1:4">
      <c r="A114">
        <v>121186</v>
      </c>
      <c r="B114" t="s">
        <v>125</v>
      </c>
      <c r="C114">
        <v>21220</v>
      </c>
      <c r="D114" t="b">
        <v>1</v>
      </c>
    </row>
    <row r="115" spans="1:4">
      <c r="A115">
        <v>121859</v>
      </c>
      <c r="B115" t="s">
        <v>126</v>
      </c>
      <c r="C115">
        <v>21220</v>
      </c>
      <c r="D115" t="b">
        <v>0</v>
      </c>
    </row>
    <row r="116" spans="1:4">
      <c r="A116">
        <v>82436</v>
      </c>
      <c r="B116" t="s">
        <v>127</v>
      </c>
      <c r="C116">
        <v>21220</v>
      </c>
      <c r="D116" t="b">
        <v>0</v>
      </c>
    </row>
    <row r="117" spans="1:4">
      <c r="A117">
        <v>139554</v>
      </c>
      <c r="B117" t="s">
        <v>128</v>
      </c>
      <c r="C117">
        <v>21220</v>
      </c>
      <c r="D117" t="b">
        <v>0</v>
      </c>
    </row>
    <row r="118" spans="1:4">
      <c r="A118">
        <v>67288</v>
      </c>
      <c r="B118" t="s">
        <v>129</v>
      </c>
      <c r="C118">
        <v>21220</v>
      </c>
      <c r="D118" t="b">
        <v>0</v>
      </c>
    </row>
    <row r="119" spans="1:4">
      <c r="A119">
        <v>13164</v>
      </c>
      <c r="B119" t="s">
        <v>130</v>
      </c>
      <c r="C119">
        <v>21220</v>
      </c>
      <c r="D119" t="b">
        <v>0</v>
      </c>
    </row>
    <row r="120" spans="1:4">
      <c r="A120">
        <v>64080</v>
      </c>
      <c r="B120" t="s">
        <v>131</v>
      </c>
      <c r="C120">
        <v>21220</v>
      </c>
      <c r="D120" t="b">
        <v>0</v>
      </c>
    </row>
    <row r="121" spans="1:4">
      <c r="A121">
        <v>35566</v>
      </c>
      <c r="B121" t="s">
        <v>132</v>
      </c>
      <c r="C121">
        <v>21220</v>
      </c>
      <c r="D121" t="b">
        <v>0</v>
      </c>
    </row>
    <row r="122" spans="1:4">
      <c r="A122">
        <v>34470</v>
      </c>
      <c r="B122" t="s">
        <v>133</v>
      </c>
      <c r="C122">
        <v>21221</v>
      </c>
      <c r="D122" t="b">
        <v>0</v>
      </c>
    </row>
    <row r="123" spans="1:4">
      <c r="A123">
        <v>139556</v>
      </c>
      <c r="B123" t="s">
        <v>134</v>
      </c>
      <c r="C123">
        <v>21221</v>
      </c>
      <c r="D123" t="b">
        <v>0</v>
      </c>
    </row>
    <row r="124" spans="1:4">
      <c r="A124">
        <v>68457</v>
      </c>
      <c r="B124" t="s">
        <v>135</v>
      </c>
      <c r="C124">
        <v>21221</v>
      </c>
      <c r="D124" t="b">
        <v>0</v>
      </c>
    </row>
    <row r="125" spans="1:4">
      <c r="A125">
        <v>161153</v>
      </c>
      <c r="B125" t="s">
        <v>136</v>
      </c>
      <c r="C125">
        <v>21221</v>
      </c>
      <c r="D125" t="b">
        <v>0</v>
      </c>
    </row>
    <row r="126" spans="1:4">
      <c r="A126">
        <v>132150</v>
      </c>
      <c r="B126" t="s">
        <v>137</v>
      </c>
      <c r="C126">
        <v>21221</v>
      </c>
      <c r="D126" t="b">
        <v>1</v>
      </c>
    </row>
    <row r="127" spans="1:4">
      <c r="A127">
        <v>137028</v>
      </c>
      <c r="B127" t="s">
        <v>138</v>
      </c>
      <c r="C127">
        <v>21221</v>
      </c>
      <c r="D127" t="b">
        <v>1</v>
      </c>
    </row>
    <row r="128" spans="1:4">
      <c r="A128">
        <v>121871</v>
      </c>
      <c r="B128" t="s">
        <v>139</v>
      </c>
      <c r="C128">
        <v>21221</v>
      </c>
      <c r="D128" t="b">
        <v>0</v>
      </c>
    </row>
    <row r="129" spans="1:4">
      <c r="A129">
        <v>121865</v>
      </c>
      <c r="B129" t="s">
        <v>140</v>
      </c>
      <c r="C129">
        <v>21221</v>
      </c>
      <c r="D129" t="b">
        <v>0</v>
      </c>
    </row>
    <row r="130" spans="1:4">
      <c r="A130">
        <v>27338</v>
      </c>
      <c r="B130" t="s">
        <v>141</v>
      </c>
      <c r="C130">
        <v>21221</v>
      </c>
      <c r="D130" t="b">
        <v>0</v>
      </c>
    </row>
    <row r="131" spans="1:4">
      <c r="A131">
        <v>64236</v>
      </c>
      <c r="B131" t="s">
        <v>142</v>
      </c>
      <c r="C131">
        <v>21221</v>
      </c>
      <c r="D131" t="b">
        <v>0</v>
      </c>
    </row>
    <row r="132" spans="1:4">
      <c r="A132">
        <v>91963</v>
      </c>
      <c r="B132" t="s">
        <v>143</v>
      </c>
      <c r="C132">
        <v>21221</v>
      </c>
      <c r="D132" t="b">
        <v>0</v>
      </c>
    </row>
    <row r="133" spans="1:4">
      <c r="A133">
        <v>121794</v>
      </c>
      <c r="B133" t="s">
        <v>144</v>
      </c>
      <c r="C133">
        <v>21221</v>
      </c>
      <c r="D133" t="b">
        <v>0</v>
      </c>
    </row>
    <row r="134" spans="1:4">
      <c r="A134">
        <v>81959</v>
      </c>
      <c r="B134" t="s">
        <v>145</v>
      </c>
      <c r="C134">
        <v>21221</v>
      </c>
      <c r="D134" t="b">
        <v>0</v>
      </c>
    </row>
    <row r="135" spans="1:4">
      <c r="A135">
        <v>14843</v>
      </c>
      <c r="B135" t="s">
        <v>146</v>
      </c>
      <c r="C135">
        <v>21221</v>
      </c>
      <c r="D135" t="b">
        <v>0</v>
      </c>
    </row>
    <row r="136" spans="1:4">
      <c r="A136">
        <v>88950</v>
      </c>
      <c r="B136" t="s">
        <v>147</v>
      </c>
      <c r="C136">
        <v>21222</v>
      </c>
      <c r="D136" t="b">
        <v>0</v>
      </c>
    </row>
    <row r="137" spans="1:4">
      <c r="A137">
        <v>121797</v>
      </c>
      <c r="B137" t="s">
        <v>148</v>
      </c>
      <c r="C137">
        <v>21222</v>
      </c>
      <c r="D137" t="b">
        <v>1</v>
      </c>
    </row>
    <row r="138" spans="1:4">
      <c r="A138">
        <v>129391</v>
      </c>
      <c r="B138" t="s">
        <v>149</v>
      </c>
      <c r="C138">
        <v>21222</v>
      </c>
      <c r="D138" t="b">
        <v>0</v>
      </c>
    </row>
    <row r="139" spans="1:4">
      <c r="A139">
        <v>86930</v>
      </c>
      <c r="B139" t="s">
        <v>150</v>
      </c>
      <c r="C139">
        <v>21222</v>
      </c>
      <c r="D139" t="b">
        <v>0</v>
      </c>
    </row>
    <row r="140" spans="1:4">
      <c r="A140">
        <v>6963</v>
      </c>
      <c r="B140" t="s">
        <v>151</v>
      </c>
      <c r="C140">
        <v>21222</v>
      </c>
      <c r="D140" t="b">
        <v>1</v>
      </c>
    </row>
    <row r="141" spans="1:4">
      <c r="A141">
        <v>88951</v>
      </c>
      <c r="B141" t="s">
        <v>152</v>
      </c>
      <c r="C141">
        <v>21222</v>
      </c>
      <c r="D141" t="b">
        <v>0</v>
      </c>
    </row>
    <row r="142" spans="1:4">
      <c r="A142">
        <v>124736</v>
      </c>
      <c r="B142" t="s">
        <v>153</v>
      </c>
      <c r="C142">
        <v>21222</v>
      </c>
      <c r="D142" t="b">
        <v>0</v>
      </c>
    </row>
    <row r="143" spans="1:4">
      <c r="A143">
        <v>87724</v>
      </c>
      <c r="B143" t="s">
        <v>154</v>
      </c>
      <c r="C143">
        <v>21222</v>
      </c>
      <c r="D143" t="b">
        <v>0</v>
      </c>
    </row>
    <row r="144" spans="1:4">
      <c r="A144">
        <v>121190</v>
      </c>
      <c r="B144" t="s">
        <v>155</v>
      </c>
      <c r="C144">
        <v>21222</v>
      </c>
      <c r="D144" t="b">
        <v>0</v>
      </c>
    </row>
    <row r="145" spans="1:4">
      <c r="A145">
        <v>84550</v>
      </c>
      <c r="B145" t="s">
        <v>156</v>
      </c>
      <c r="C145">
        <v>21222</v>
      </c>
      <c r="D145" t="b">
        <v>0</v>
      </c>
    </row>
    <row r="146" spans="1:4">
      <c r="A146">
        <v>121861</v>
      </c>
      <c r="B146" t="s">
        <v>157</v>
      </c>
      <c r="C146">
        <v>21222</v>
      </c>
      <c r="D146" t="b">
        <v>0</v>
      </c>
    </row>
    <row r="147" spans="1:4">
      <c r="A147">
        <v>132156</v>
      </c>
      <c r="B147" t="s">
        <v>158</v>
      </c>
      <c r="C147">
        <v>21222</v>
      </c>
      <c r="D147" t="b">
        <v>0</v>
      </c>
    </row>
    <row r="148" spans="1:4">
      <c r="A148">
        <v>36323</v>
      </c>
      <c r="B148" t="s">
        <v>159</v>
      </c>
      <c r="C148">
        <v>21222</v>
      </c>
      <c r="D148" t="b">
        <v>0</v>
      </c>
    </row>
    <row r="149" spans="1:4">
      <c r="A149">
        <v>121863</v>
      </c>
      <c r="B149" t="s">
        <v>160</v>
      </c>
      <c r="C149">
        <v>21227</v>
      </c>
      <c r="D149" t="b">
        <v>0</v>
      </c>
    </row>
    <row r="150" spans="1:4">
      <c r="A150">
        <v>124151</v>
      </c>
      <c r="B150" t="s">
        <v>161</v>
      </c>
      <c r="C150">
        <v>21227</v>
      </c>
      <c r="D150" t="b">
        <v>0</v>
      </c>
    </row>
    <row r="151" spans="1:4">
      <c r="A151">
        <v>84521</v>
      </c>
      <c r="B151" t="s">
        <v>162</v>
      </c>
      <c r="C151">
        <v>21227</v>
      </c>
      <c r="D151" t="b">
        <v>0</v>
      </c>
    </row>
    <row r="152" spans="1:4">
      <c r="A152">
        <v>42149</v>
      </c>
      <c r="B152" t="s">
        <v>163</v>
      </c>
      <c r="C152">
        <v>21227</v>
      </c>
      <c r="D152" t="b">
        <v>1</v>
      </c>
    </row>
    <row r="153" spans="1:4">
      <c r="A153">
        <v>50656</v>
      </c>
      <c r="B153" t="s">
        <v>164</v>
      </c>
      <c r="C153">
        <v>21227</v>
      </c>
      <c r="D153" t="b">
        <v>1</v>
      </c>
    </row>
    <row r="154" spans="1:4">
      <c r="A154">
        <v>50901</v>
      </c>
      <c r="B154" t="s">
        <v>165</v>
      </c>
      <c r="C154">
        <v>21227</v>
      </c>
      <c r="D154" t="b">
        <v>1</v>
      </c>
    </row>
    <row r="155" spans="1:4">
      <c r="A155">
        <v>84904</v>
      </c>
      <c r="B155" t="s">
        <v>166</v>
      </c>
      <c r="C155">
        <v>21227</v>
      </c>
      <c r="D155" t="b">
        <v>0</v>
      </c>
    </row>
    <row r="156" spans="1:4">
      <c r="A156">
        <v>132154</v>
      </c>
      <c r="B156" t="s">
        <v>167</v>
      </c>
      <c r="C156">
        <v>21227</v>
      </c>
      <c r="D156" t="b">
        <v>0</v>
      </c>
    </row>
    <row r="157" spans="1:4">
      <c r="A157">
        <v>60751</v>
      </c>
      <c r="B157" t="s">
        <v>168</v>
      </c>
      <c r="C157">
        <v>21227</v>
      </c>
      <c r="D157" t="b">
        <v>0</v>
      </c>
    </row>
    <row r="158" spans="1:4">
      <c r="A158">
        <v>31566</v>
      </c>
      <c r="B158" t="s">
        <v>169</v>
      </c>
      <c r="C158">
        <v>21227</v>
      </c>
      <c r="D158" t="b">
        <v>0</v>
      </c>
    </row>
    <row r="159" spans="1:4">
      <c r="A159">
        <v>38244</v>
      </c>
      <c r="B159" t="s">
        <v>170</v>
      </c>
      <c r="C159">
        <v>21227</v>
      </c>
      <c r="D159" t="b">
        <v>0</v>
      </c>
    </row>
    <row r="160" spans="1:4">
      <c r="A160">
        <v>88366</v>
      </c>
      <c r="B160" t="s">
        <v>171</v>
      </c>
      <c r="C160">
        <v>21227</v>
      </c>
      <c r="D160" t="b">
        <v>0</v>
      </c>
    </row>
    <row r="161" spans="1:4">
      <c r="A161">
        <v>18936</v>
      </c>
      <c r="B161" t="s">
        <v>172</v>
      </c>
      <c r="C161">
        <v>21227</v>
      </c>
      <c r="D161" t="b">
        <v>0</v>
      </c>
    </row>
    <row r="162" spans="1:4">
      <c r="A162">
        <v>132152</v>
      </c>
      <c r="B162" t="s">
        <v>173</v>
      </c>
      <c r="C162">
        <v>21227</v>
      </c>
      <c r="D162" t="b">
        <v>0</v>
      </c>
    </row>
    <row r="163" spans="1:4">
      <c r="A163">
        <v>31022</v>
      </c>
      <c r="B163" t="s">
        <v>174</v>
      </c>
      <c r="C163">
        <v>21227</v>
      </c>
      <c r="D163" t="b">
        <v>0</v>
      </c>
    </row>
    <row r="164" spans="1:4">
      <c r="A164">
        <v>41011</v>
      </c>
      <c r="B164" t="s">
        <v>175</v>
      </c>
      <c r="C164">
        <v>21228</v>
      </c>
      <c r="D164" t="b">
        <v>1</v>
      </c>
    </row>
    <row r="165" spans="1:4">
      <c r="A165">
        <v>134791</v>
      </c>
      <c r="B165" t="s">
        <v>176</v>
      </c>
      <c r="C165">
        <v>21228</v>
      </c>
      <c r="D165" t="b">
        <v>0</v>
      </c>
    </row>
    <row r="166" spans="1:4">
      <c r="A166">
        <v>38308</v>
      </c>
      <c r="B166" t="s">
        <v>177</v>
      </c>
      <c r="C166">
        <v>21228</v>
      </c>
      <c r="D166" t="b">
        <v>1</v>
      </c>
    </row>
    <row r="167" spans="1:4">
      <c r="A167">
        <v>92979</v>
      </c>
      <c r="B167" t="s">
        <v>178</v>
      </c>
      <c r="C167">
        <v>21228</v>
      </c>
      <c r="D167" t="b">
        <v>0</v>
      </c>
    </row>
    <row r="168" spans="1:4">
      <c r="A168">
        <v>88955</v>
      </c>
      <c r="B168" t="s">
        <v>179</v>
      </c>
      <c r="C168">
        <v>21228</v>
      </c>
      <c r="D168" t="b">
        <v>0</v>
      </c>
    </row>
    <row r="169" spans="1:4">
      <c r="A169">
        <v>121793</v>
      </c>
      <c r="B169" t="s">
        <v>180</v>
      </c>
      <c r="C169">
        <v>21228</v>
      </c>
      <c r="D169" t="b">
        <v>0</v>
      </c>
    </row>
    <row r="170" spans="1:4">
      <c r="A170">
        <v>121860</v>
      </c>
      <c r="B170" t="s">
        <v>181</v>
      </c>
      <c r="C170">
        <v>21228</v>
      </c>
      <c r="D170" t="b">
        <v>1</v>
      </c>
    </row>
    <row r="171" spans="1:4">
      <c r="A171">
        <v>9721</v>
      </c>
      <c r="B171" t="s">
        <v>182</v>
      </c>
      <c r="C171">
        <v>21228</v>
      </c>
      <c r="D171" t="b">
        <v>0</v>
      </c>
    </row>
    <row r="172" spans="1:4">
      <c r="A172">
        <v>86928</v>
      </c>
      <c r="B172" t="s">
        <v>183</v>
      </c>
      <c r="C172">
        <v>21228</v>
      </c>
      <c r="D172" t="b">
        <v>0</v>
      </c>
    </row>
    <row r="173" spans="1:4">
      <c r="A173">
        <v>139552</v>
      </c>
      <c r="B173" t="s">
        <v>184</v>
      </c>
      <c r="C173">
        <v>21228</v>
      </c>
      <c r="D173" t="b">
        <v>0</v>
      </c>
    </row>
    <row r="174" spans="1:4">
      <c r="A174">
        <v>76342</v>
      </c>
      <c r="B174" t="s">
        <v>185</v>
      </c>
      <c r="C174">
        <v>21228</v>
      </c>
      <c r="D174" t="b">
        <v>0</v>
      </c>
    </row>
    <row r="175" spans="1:4">
      <c r="A175">
        <v>130882</v>
      </c>
      <c r="B175" t="s">
        <v>186</v>
      </c>
      <c r="C175">
        <v>21228</v>
      </c>
      <c r="D175" t="b">
        <v>0</v>
      </c>
    </row>
    <row r="176" spans="1:4">
      <c r="A176">
        <v>88956</v>
      </c>
      <c r="B176" t="s">
        <v>187</v>
      </c>
      <c r="C176">
        <v>21228</v>
      </c>
      <c r="D176" t="b">
        <v>0</v>
      </c>
    </row>
    <row r="177" spans="1:4">
      <c r="A177">
        <v>22586</v>
      </c>
      <c r="B177" t="s">
        <v>188</v>
      </c>
      <c r="C177">
        <v>21228</v>
      </c>
      <c r="D177" t="b">
        <v>0</v>
      </c>
    </row>
    <row r="178" spans="1:4">
      <c r="A178">
        <v>42057</v>
      </c>
      <c r="B178" t="s">
        <v>189</v>
      </c>
      <c r="C178">
        <v>21228</v>
      </c>
      <c r="D178" t="b">
        <v>1</v>
      </c>
    </row>
    <row r="179" spans="1:4">
      <c r="A179">
        <v>42331</v>
      </c>
      <c r="B179" t="s">
        <v>190</v>
      </c>
      <c r="C179">
        <v>21228</v>
      </c>
      <c r="D179" t="b">
        <v>1</v>
      </c>
    </row>
    <row r="180" spans="1:4">
      <c r="A180">
        <v>40694</v>
      </c>
      <c r="B180" t="s">
        <v>191</v>
      </c>
      <c r="C180">
        <v>21228</v>
      </c>
      <c r="D180" t="b">
        <v>1</v>
      </c>
    </row>
    <row r="181" spans="1:4">
      <c r="A181">
        <v>24482</v>
      </c>
      <c r="B181" t="s">
        <v>192</v>
      </c>
      <c r="C181">
        <v>21228</v>
      </c>
      <c r="D181" t="b">
        <v>0</v>
      </c>
    </row>
    <row r="182" spans="1:4">
      <c r="A182">
        <v>68068</v>
      </c>
      <c r="B182" t="s">
        <v>193</v>
      </c>
      <c r="C182">
        <v>21228</v>
      </c>
      <c r="D182" t="b">
        <v>0</v>
      </c>
    </row>
    <row r="183" spans="1:4">
      <c r="A183">
        <v>82805</v>
      </c>
      <c r="B183" t="s">
        <v>194</v>
      </c>
      <c r="C183">
        <v>21228</v>
      </c>
      <c r="D183" t="b">
        <v>0</v>
      </c>
    </row>
    <row r="184" spans="1:4">
      <c r="A184">
        <v>68578</v>
      </c>
      <c r="B184" t="s">
        <v>195</v>
      </c>
      <c r="C184">
        <v>21228</v>
      </c>
      <c r="D184" t="b">
        <v>1</v>
      </c>
    </row>
    <row r="185" spans="1:4">
      <c r="A185">
        <v>41342</v>
      </c>
      <c r="B185" t="s">
        <v>196</v>
      </c>
      <c r="C185">
        <v>21228</v>
      </c>
      <c r="D185" t="b">
        <v>1</v>
      </c>
    </row>
    <row r="186" spans="1:4">
      <c r="A186">
        <v>35103</v>
      </c>
      <c r="B186" t="s">
        <v>197</v>
      </c>
      <c r="C186">
        <v>21228</v>
      </c>
      <c r="D186" t="b">
        <v>0</v>
      </c>
    </row>
    <row r="187" spans="1:4">
      <c r="A187">
        <v>27333</v>
      </c>
      <c r="B187" t="s">
        <v>198</v>
      </c>
      <c r="C187">
        <v>21228</v>
      </c>
      <c r="D187" t="b">
        <v>0</v>
      </c>
    </row>
    <row r="188" spans="1:4">
      <c r="A188">
        <v>13153</v>
      </c>
      <c r="B188" t="s">
        <v>199</v>
      </c>
      <c r="C188">
        <v>21228</v>
      </c>
      <c r="D188" t="b">
        <v>0</v>
      </c>
    </row>
    <row r="189" spans="1:4">
      <c r="A189">
        <v>120653</v>
      </c>
      <c r="B189" t="s">
        <v>200</v>
      </c>
      <c r="C189">
        <v>21228</v>
      </c>
      <c r="D189" t="b">
        <v>0</v>
      </c>
    </row>
    <row r="190" spans="1:4">
      <c r="A190">
        <v>41290</v>
      </c>
      <c r="B190" t="s">
        <v>201</v>
      </c>
      <c r="C190">
        <v>21228</v>
      </c>
      <c r="D190" t="b">
        <v>0</v>
      </c>
    </row>
    <row r="191" spans="1:4">
      <c r="A191">
        <v>47999</v>
      </c>
      <c r="B191" t="s">
        <v>202</v>
      </c>
      <c r="C191">
        <v>21228</v>
      </c>
      <c r="D191" t="b">
        <v>0</v>
      </c>
    </row>
    <row r="192" spans="1:4">
      <c r="A192">
        <v>4691</v>
      </c>
      <c r="B192" t="s">
        <v>203</v>
      </c>
      <c r="C192">
        <v>21228</v>
      </c>
      <c r="D192" t="b">
        <v>0</v>
      </c>
    </row>
    <row r="193" spans="1:4">
      <c r="A193">
        <v>1374</v>
      </c>
      <c r="B193" t="s">
        <v>204</v>
      </c>
      <c r="C193">
        <v>21228</v>
      </c>
      <c r="D193" t="b">
        <v>1</v>
      </c>
    </row>
    <row r="194" spans="1:4">
      <c r="A194">
        <v>30993</v>
      </c>
      <c r="B194" t="s">
        <v>205</v>
      </c>
      <c r="C194">
        <v>21228</v>
      </c>
      <c r="D194" t="b">
        <v>0</v>
      </c>
    </row>
    <row r="195" spans="1:4">
      <c r="A195">
        <v>88935</v>
      </c>
      <c r="B195" t="s">
        <v>206</v>
      </c>
      <c r="C195">
        <v>21228</v>
      </c>
      <c r="D195" t="b">
        <v>0</v>
      </c>
    </row>
    <row r="196" spans="1:4">
      <c r="A196">
        <v>35555</v>
      </c>
      <c r="B196" t="s">
        <v>207</v>
      </c>
      <c r="C196">
        <v>21228</v>
      </c>
      <c r="D196" t="b">
        <v>0</v>
      </c>
    </row>
    <row r="197" spans="1:4">
      <c r="A197">
        <v>24078</v>
      </c>
      <c r="B197" t="s">
        <v>208</v>
      </c>
      <c r="C197">
        <v>21228</v>
      </c>
      <c r="D197" t="b">
        <v>0</v>
      </c>
    </row>
    <row r="198" spans="1:4">
      <c r="A198">
        <v>64612</v>
      </c>
      <c r="B198" t="s">
        <v>209</v>
      </c>
      <c r="C198">
        <v>21229</v>
      </c>
      <c r="D198" t="b">
        <v>0</v>
      </c>
    </row>
    <row r="199" spans="1:4">
      <c r="A199">
        <v>82343</v>
      </c>
      <c r="B199" t="s">
        <v>210</v>
      </c>
      <c r="C199">
        <v>21229</v>
      </c>
      <c r="D199" t="b">
        <v>0</v>
      </c>
    </row>
    <row r="200" spans="1:4">
      <c r="A200">
        <v>142476</v>
      </c>
      <c r="B200" t="s">
        <v>211</v>
      </c>
      <c r="C200">
        <v>21229</v>
      </c>
      <c r="D200" t="b">
        <v>0</v>
      </c>
    </row>
    <row r="201" spans="1:4">
      <c r="A201">
        <v>141928</v>
      </c>
      <c r="B201" t="s">
        <v>212</v>
      </c>
      <c r="C201">
        <v>21234</v>
      </c>
      <c r="D201" t="b">
        <v>0</v>
      </c>
    </row>
    <row r="202" spans="1:4">
      <c r="A202">
        <v>63770</v>
      </c>
      <c r="B202" t="s">
        <v>213</v>
      </c>
      <c r="C202">
        <v>21234</v>
      </c>
      <c r="D202" t="b">
        <v>0</v>
      </c>
    </row>
    <row r="203" spans="1:4">
      <c r="A203">
        <v>21866</v>
      </c>
      <c r="B203" t="s">
        <v>214</v>
      </c>
      <c r="C203">
        <v>21234</v>
      </c>
      <c r="D203" t="b">
        <v>0</v>
      </c>
    </row>
    <row r="204" spans="1:4">
      <c r="A204">
        <v>132155</v>
      </c>
      <c r="B204" t="s">
        <v>215</v>
      </c>
      <c r="C204">
        <v>21234</v>
      </c>
      <c r="D204" t="b">
        <v>0</v>
      </c>
    </row>
    <row r="205" spans="1:4">
      <c r="A205">
        <v>19680</v>
      </c>
      <c r="B205" t="s">
        <v>216</v>
      </c>
      <c r="C205">
        <v>21234</v>
      </c>
      <c r="D205" t="b">
        <v>0</v>
      </c>
    </row>
    <row r="206" spans="1:4">
      <c r="A206">
        <v>87240</v>
      </c>
      <c r="B206" t="s">
        <v>217</v>
      </c>
      <c r="C206">
        <v>21234</v>
      </c>
      <c r="D206" t="b">
        <v>0</v>
      </c>
    </row>
    <row r="207" spans="1:4">
      <c r="A207">
        <v>121187</v>
      </c>
      <c r="B207" t="s">
        <v>218</v>
      </c>
      <c r="C207">
        <v>21234</v>
      </c>
      <c r="D207" t="b">
        <v>1</v>
      </c>
    </row>
    <row r="208" spans="1:4">
      <c r="A208">
        <v>23755</v>
      </c>
      <c r="B208" t="s">
        <v>219</v>
      </c>
      <c r="C208">
        <v>21234</v>
      </c>
      <c r="D208" t="b">
        <v>0</v>
      </c>
    </row>
    <row r="209" spans="1:4">
      <c r="A209">
        <v>64901</v>
      </c>
      <c r="B209" t="s">
        <v>220</v>
      </c>
      <c r="C209">
        <v>21234</v>
      </c>
      <c r="D209" t="b">
        <v>0</v>
      </c>
    </row>
    <row r="210" spans="1:4">
      <c r="A210">
        <v>121184</v>
      </c>
      <c r="B210" t="s">
        <v>221</v>
      </c>
      <c r="C210">
        <v>21234</v>
      </c>
      <c r="D210" t="b">
        <v>0</v>
      </c>
    </row>
    <row r="211" spans="1:4">
      <c r="A211">
        <v>93744</v>
      </c>
      <c r="B211" t="s">
        <v>222</v>
      </c>
      <c r="C211">
        <v>21234</v>
      </c>
      <c r="D211" t="b">
        <v>0</v>
      </c>
    </row>
    <row r="212" spans="1:4">
      <c r="A212">
        <v>30248</v>
      </c>
      <c r="B212" t="s">
        <v>223</v>
      </c>
      <c r="C212">
        <v>21234</v>
      </c>
      <c r="D212" t="b">
        <v>1</v>
      </c>
    </row>
    <row r="213" spans="1:4">
      <c r="A213">
        <v>121866</v>
      </c>
      <c r="B213" t="s">
        <v>224</v>
      </c>
      <c r="C213">
        <v>21234</v>
      </c>
      <c r="D213" t="b">
        <v>0</v>
      </c>
    </row>
    <row r="214" spans="1:4">
      <c r="A214">
        <v>81360</v>
      </c>
      <c r="B214" t="s">
        <v>225</v>
      </c>
      <c r="C214">
        <v>21234</v>
      </c>
      <c r="D214" t="b">
        <v>0</v>
      </c>
    </row>
    <row r="215" spans="1:4">
      <c r="A215">
        <v>162641</v>
      </c>
      <c r="B215" t="s">
        <v>226</v>
      </c>
      <c r="C215">
        <v>21234</v>
      </c>
      <c r="D215" t="b">
        <v>0</v>
      </c>
    </row>
    <row r="216" spans="1:4">
      <c r="A216">
        <v>126795</v>
      </c>
      <c r="B216" t="s">
        <v>227</v>
      </c>
      <c r="C216">
        <v>21234</v>
      </c>
      <c r="D216" t="b">
        <v>0</v>
      </c>
    </row>
    <row r="217" spans="1:4">
      <c r="A217">
        <v>32223</v>
      </c>
      <c r="B217" t="s">
        <v>228</v>
      </c>
      <c r="C217">
        <v>21234</v>
      </c>
      <c r="D217" t="b">
        <v>0</v>
      </c>
    </row>
    <row r="218" spans="1:4">
      <c r="A218">
        <v>79230</v>
      </c>
      <c r="B218" t="s">
        <v>229</v>
      </c>
      <c r="C218">
        <v>21234</v>
      </c>
      <c r="D218" t="b">
        <v>0</v>
      </c>
    </row>
    <row r="219" spans="1:4">
      <c r="A219">
        <v>80292</v>
      </c>
      <c r="B219" t="s">
        <v>230</v>
      </c>
      <c r="C219">
        <v>21234</v>
      </c>
      <c r="D219" t="b">
        <v>0</v>
      </c>
    </row>
    <row r="220" spans="1:4">
      <c r="A220">
        <v>88959</v>
      </c>
      <c r="B220" t="s">
        <v>231</v>
      </c>
      <c r="C220">
        <v>21234</v>
      </c>
      <c r="D220" t="b">
        <v>1</v>
      </c>
    </row>
    <row r="221" spans="1:4">
      <c r="A221">
        <v>135078</v>
      </c>
      <c r="B221" t="s">
        <v>232</v>
      </c>
      <c r="C221">
        <v>21234</v>
      </c>
      <c r="D221" t="b">
        <v>0</v>
      </c>
    </row>
    <row r="222" spans="1:4">
      <c r="A222">
        <v>78560</v>
      </c>
      <c r="B222" t="s">
        <v>233</v>
      </c>
      <c r="C222">
        <v>21234</v>
      </c>
      <c r="D222" t="b">
        <v>0</v>
      </c>
    </row>
    <row r="223" spans="1:4">
      <c r="A223">
        <v>90593</v>
      </c>
      <c r="B223" t="s">
        <v>234</v>
      </c>
      <c r="C223">
        <v>21234</v>
      </c>
      <c r="D223" t="b">
        <v>0</v>
      </c>
    </row>
    <row r="224" spans="1:4">
      <c r="A224">
        <v>93747</v>
      </c>
      <c r="B224" t="s">
        <v>235</v>
      </c>
      <c r="C224">
        <v>21234</v>
      </c>
      <c r="D224" t="b">
        <v>0</v>
      </c>
    </row>
    <row r="225" spans="1:4">
      <c r="A225">
        <v>121803</v>
      </c>
      <c r="B225" t="s">
        <v>236</v>
      </c>
      <c r="C225">
        <v>21234</v>
      </c>
      <c r="D225" t="b">
        <v>0</v>
      </c>
    </row>
    <row r="226" spans="1:4">
      <c r="A226">
        <v>102581</v>
      </c>
      <c r="B226" t="s">
        <v>237</v>
      </c>
      <c r="C226">
        <v>21234</v>
      </c>
      <c r="D226" t="b">
        <v>0</v>
      </c>
    </row>
    <row r="227" spans="1:4">
      <c r="A227">
        <v>27106</v>
      </c>
      <c r="B227" t="s">
        <v>238</v>
      </c>
      <c r="C227">
        <v>21234</v>
      </c>
      <c r="D227" t="b">
        <v>0</v>
      </c>
    </row>
    <row r="228" spans="1:4">
      <c r="A228">
        <v>11292</v>
      </c>
      <c r="B228" t="s">
        <v>239</v>
      </c>
      <c r="C228">
        <v>21234</v>
      </c>
      <c r="D228" t="b">
        <v>0</v>
      </c>
    </row>
    <row r="229" spans="1:4">
      <c r="A229">
        <v>128440</v>
      </c>
      <c r="B229" t="s">
        <v>240</v>
      </c>
      <c r="C229">
        <v>21236</v>
      </c>
      <c r="D229" t="b">
        <v>0</v>
      </c>
    </row>
    <row r="230" spans="1:4">
      <c r="A230">
        <v>29785</v>
      </c>
      <c r="B230" t="s">
        <v>241</v>
      </c>
      <c r="C230">
        <v>21236</v>
      </c>
      <c r="D230" t="b">
        <v>0</v>
      </c>
    </row>
    <row r="231" spans="1:4">
      <c r="A231">
        <v>99647</v>
      </c>
      <c r="B231" t="s">
        <v>242</v>
      </c>
      <c r="C231">
        <v>21236</v>
      </c>
      <c r="D231" t="b">
        <v>0</v>
      </c>
    </row>
    <row r="232" spans="1:4">
      <c r="A232">
        <v>59154</v>
      </c>
      <c r="B232" t="s">
        <v>243</v>
      </c>
      <c r="C232">
        <v>21236</v>
      </c>
      <c r="D232" t="b">
        <v>1</v>
      </c>
    </row>
    <row r="233" spans="1:4">
      <c r="A233">
        <v>69425</v>
      </c>
      <c r="B233" t="s">
        <v>244</v>
      </c>
      <c r="C233">
        <v>21236</v>
      </c>
      <c r="D233" t="b">
        <v>0</v>
      </c>
    </row>
    <row r="234" spans="1:4">
      <c r="A234">
        <v>140009</v>
      </c>
      <c r="B234" t="s">
        <v>245</v>
      </c>
      <c r="C234">
        <v>21236</v>
      </c>
      <c r="D234" t="b">
        <v>0</v>
      </c>
    </row>
    <row r="235" spans="1:4">
      <c r="A235">
        <v>127374</v>
      </c>
      <c r="B235" t="s">
        <v>246</v>
      </c>
      <c r="C235">
        <v>21236</v>
      </c>
      <c r="D235" t="b">
        <v>0</v>
      </c>
    </row>
    <row r="236" spans="1:4">
      <c r="A236">
        <v>1610</v>
      </c>
      <c r="B236" t="s">
        <v>247</v>
      </c>
      <c r="C236">
        <v>21236</v>
      </c>
      <c r="D236" t="b">
        <v>0</v>
      </c>
    </row>
    <row r="237" spans="1:4">
      <c r="A237">
        <v>132160</v>
      </c>
      <c r="B237" t="s">
        <v>248</v>
      </c>
      <c r="C237">
        <v>21236</v>
      </c>
      <c r="D237" t="b">
        <v>0</v>
      </c>
    </row>
    <row r="238" spans="1:4">
      <c r="A238">
        <v>6213</v>
      </c>
      <c r="B238" t="s">
        <v>249</v>
      </c>
      <c r="C238">
        <v>21236</v>
      </c>
      <c r="D238" t="b">
        <v>0</v>
      </c>
    </row>
    <row r="239" spans="1:4">
      <c r="A239">
        <v>22551</v>
      </c>
      <c r="B239" t="s">
        <v>250</v>
      </c>
      <c r="C239">
        <v>21236</v>
      </c>
      <c r="D239" t="b">
        <v>0</v>
      </c>
    </row>
    <row r="240" spans="1:4">
      <c r="A240">
        <v>26850</v>
      </c>
      <c r="B240" t="s">
        <v>251</v>
      </c>
      <c r="C240">
        <v>21237</v>
      </c>
      <c r="D240" t="b">
        <v>0</v>
      </c>
    </row>
    <row r="241" spans="1:4">
      <c r="A241">
        <v>82093</v>
      </c>
      <c r="B241" t="s">
        <v>252</v>
      </c>
      <c r="C241">
        <v>21237</v>
      </c>
      <c r="D241" t="b">
        <v>0</v>
      </c>
    </row>
    <row r="242" spans="1:4">
      <c r="A242">
        <v>93750</v>
      </c>
      <c r="B242" t="s">
        <v>253</v>
      </c>
      <c r="C242">
        <v>21237</v>
      </c>
      <c r="D242" t="b">
        <v>0</v>
      </c>
    </row>
    <row r="243" spans="1:4">
      <c r="A243">
        <v>25230</v>
      </c>
      <c r="B243" t="s">
        <v>254</v>
      </c>
      <c r="C243">
        <v>21237</v>
      </c>
      <c r="D243" t="b">
        <v>0</v>
      </c>
    </row>
    <row r="244" spans="1:4">
      <c r="A244">
        <v>132151</v>
      </c>
      <c r="B244" t="s">
        <v>255</v>
      </c>
      <c r="C244">
        <v>21237</v>
      </c>
      <c r="D244" t="b">
        <v>0</v>
      </c>
    </row>
    <row r="245" spans="1:4">
      <c r="A245">
        <v>141918</v>
      </c>
      <c r="B245" t="s">
        <v>256</v>
      </c>
      <c r="C245">
        <v>21237</v>
      </c>
      <c r="D245" t="b">
        <v>0</v>
      </c>
    </row>
    <row r="246" spans="1:4">
      <c r="A246">
        <v>69883</v>
      </c>
      <c r="B246" t="s">
        <v>257</v>
      </c>
      <c r="C246">
        <v>21239</v>
      </c>
      <c r="D246" t="b">
        <v>0</v>
      </c>
    </row>
    <row r="247" spans="1:4">
      <c r="A247">
        <v>121800</v>
      </c>
      <c r="B247" t="s">
        <v>258</v>
      </c>
      <c r="C247">
        <v>21239</v>
      </c>
      <c r="D247" t="b">
        <v>0</v>
      </c>
    </row>
    <row r="248" spans="1:4">
      <c r="A248">
        <v>125299</v>
      </c>
      <c r="B248" t="s">
        <v>259</v>
      </c>
      <c r="C248">
        <v>21239</v>
      </c>
      <c r="D248" t="b">
        <v>0</v>
      </c>
    </row>
    <row r="249" spans="1:4">
      <c r="A249">
        <v>19572</v>
      </c>
      <c r="B249" t="s">
        <v>260</v>
      </c>
      <c r="C249">
        <v>21239</v>
      </c>
      <c r="D249" t="b">
        <v>0</v>
      </c>
    </row>
    <row r="250" spans="1:4">
      <c r="A250">
        <v>139551</v>
      </c>
      <c r="B250" t="s">
        <v>261</v>
      </c>
      <c r="C250">
        <v>21244</v>
      </c>
      <c r="D250" t="b">
        <v>0</v>
      </c>
    </row>
    <row r="251" spans="1:4">
      <c r="A251">
        <v>121106</v>
      </c>
      <c r="B251" t="s">
        <v>262</v>
      </c>
      <c r="C251">
        <v>21244</v>
      </c>
      <c r="D251" t="b">
        <v>0</v>
      </c>
    </row>
    <row r="252" spans="1:4">
      <c r="A252">
        <v>132158</v>
      </c>
      <c r="B252" t="s">
        <v>263</v>
      </c>
      <c r="C252">
        <v>21244</v>
      </c>
      <c r="D252" t="b">
        <v>1</v>
      </c>
    </row>
    <row r="253" spans="1:4">
      <c r="A253">
        <v>141343</v>
      </c>
      <c r="B253" t="s">
        <v>264</v>
      </c>
      <c r="C253">
        <v>21244</v>
      </c>
      <c r="D253" t="b">
        <v>0</v>
      </c>
    </row>
    <row r="254" spans="1:4">
      <c r="A254">
        <v>121801</v>
      </c>
      <c r="B254" t="s">
        <v>265</v>
      </c>
      <c r="C254">
        <v>21244</v>
      </c>
      <c r="D254" t="b">
        <v>0</v>
      </c>
    </row>
    <row r="255" spans="1:4">
      <c r="A255">
        <v>132159</v>
      </c>
      <c r="B255" t="s">
        <v>266</v>
      </c>
      <c r="C255">
        <v>21244</v>
      </c>
      <c r="D255" t="b">
        <v>0</v>
      </c>
    </row>
    <row r="256" spans="1:4">
      <c r="A256">
        <v>37730</v>
      </c>
      <c r="B256" t="s">
        <v>267</v>
      </c>
      <c r="C256">
        <v>21286</v>
      </c>
      <c r="D256" t="b">
        <v>0</v>
      </c>
    </row>
    <row r="257" spans="1:4">
      <c r="A257">
        <v>36045</v>
      </c>
      <c r="B257" t="s">
        <v>268</v>
      </c>
      <c r="C257">
        <v>21286</v>
      </c>
      <c r="D257" t="b">
        <v>0</v>
      </c>
    </row>
    <row r="258" spans="1:4">
      <c r="A258">
        <v>10038</v>
      </c>
      <c r="B258" t="s">
        <v>269</v>
      </c>
      <c r="C258">
        <v>21286</v>
      </c>
      <c r="D258" t="b">
        <v>0</v>
      </c>
    </row>
    <row r="259" spans="1:4">
      <c r="A259">
        <v>93751</v>
      </c>
      <c r="B259" t="s">
        <v>270</v>
      </c>
      <c r="C259">
        <v>21286</v>
      </c>
      <c r="D259" t="b">
        <v>0</v>
      </c>
    </row>
    <row r="260" spans="1:4">
      <c r="A260">
        <v>19321</v>
      </c>
      <c r="B260" t="s">
        <v>271</v>
      </c>
      <c r="C260">
        <v>21286</v>
      </c>
      <c r="D260" t="b">
        <v>0</v>
      </c>
    </row>
    <row r="261" spans="1:4">
      <c r="A261">
        <v>90268</v>
      </c>
      <c r="B261" t="s">
        <v>272</v>
      </c>
      <c r="C261">
        <v>21286</v>
      </c>
      <c r="D261" t="b">
        <v>0</v>
      </c>
    </row>
    <row r="262" spans="1:4">
      <c r="A262">
        <v>144427</v>
      </c>
      <c r="B262" t="s">
        <v>273</v>
      </c>
      <c r="C262">
        <v>21286</v>
      </c>
      <c r="D262" t="b">
        <v>0</v>
      </c>
    </row>
    <row r="263" spans="1:4">
      <c r="A263">
        <v>18989</v>
      </c>
      <c r="B263" t="s">
        <v>274</v>
      </c>
      <c r="C263">
        <v>21286</v>
      </c>
      <c r="D263" t="b">
        <v>0</v>
      </c>
    </row>
    <row r="264" spans="1:4">
      <c r="A264">
        <v>121802</v>
      </c>
      <c r="B264" t="s">
        <v>275</v>
      </c>
      <c r="C264">
        <v>21286</v>
      </c>
      <c r="D264" t="b">
        <v>1</v>
      </c>
    </row>
    <row r="265" spans="1:4">
      <c r="A265">
        <v>132442</v>
      </c>
      <c r="B265" t="s">
        <v>276</v>
      </c>
      <c r="C265">
        <v>21286</v>
      </c>
      <c r="D265" t="b">
        <v>0</v>
      </c>
    </row>
    <row r="266" spans="1:4">
      <c r="A266">
        <v>63057</v>
      </c>
      <c r="B266" t="s">
        <v>277</v>
      </c>
      <c r="C266">
        <v>21286</v>
      </c>
      <c r="D266" t="b">
        <v>0</v>
      </c>
    </row>
    <row r="267" spans="1:4">
      <c r="A267">
        <v>132594</v>
      </c>
      <c r="B267" t="s">
        <v>278</v>
      </c>
      <c r="C267">
        <v>21286</v>
      </c>
      <c r="D267" t="b">
        <v>0</v>
      </c>
    </row>
    <row r="268" spans="1:4">
      <c r="A268">
        <v>99887</v>
      </c>
      <c r="B268" t="s">
        <v>279</v>
      </c>
      <c r="C268">
        <v>21286</v>
      </c>
      <c r="D26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3E36-65F3-4710-9041-A98ABAD423BD}">
  <dimension ref="A1:I109"/>
  <sheetViews>
    <sheetView workbookViewId="0">
      <selection activeCell="I2" sqref="I2"/>
    </sheetView>
  </sheetViews>
  <sheetFormatPr defaultRowHeight="15"/>
  <cols>
    <col min="1" max="1" width="8.7109375" customWidth="1"/>
    <col min="2" max="2" width="17" customWidth="1"/>
    <col min="3" max="3" width="19" customWidth="1"/>
    <col min="4" max="4" width="29" customWidth="1"/>
    <col min="5" max="5" width="9.7109375" customWidth="1"/>
    <col min="6" max="6" width="13.85546875" customWidth="1"/>
    <col min="7" max="7" width="14.5703125" customWidth="1"/>
    <col min="8" max="8" width="17.85546875" customWidth="1"/>
    <col min="9" max="9" width="15.5703125" customWidth="1"/>
  </cols>
  <sheetData>
    <row r="1" spans="1:9">
      <c r="A1" t="s">
        <v>280</v>
      </c>
      <c r="B1" t="s">
        <v>281</v>
      </c>
      <c r="C1" t="s">
        <v>282</v>
      </c>
      <c r="D1" t="s">
        <v>283</v>
      </c>
      <c r="E1" t="s">
        <v>2</v>
      </c>
      <c r="F1" t="s">
        <v>284</v>
      </c>
      <c r="G1" t="s">
        <v>285</v>
      </c>
      <c r="H1" t="s">
        <v>286</v>
      </c>
      <c r="I1" t="s">
        <v>4</v>
      </c>
    </row>
    <row r="2" spans="1:9">
      <c r="A2">
        <v>21013</v>
      </c>
      <c r="B2" t="s">
        <v>287</v>
      </c>
      <c r="C2">
        <v>1521</v>
      </c>
      <c r="D2" t="s">
        <v>288</v>
      </c>
      <c r="E2" cm="1">
        <f t="array" ref="E2:E55">_xlfn.UNIQUE(A2:A109)</f>
        <v>21013</v>
      </c>
      <c r="F2">
        <f>SUMIFS($C$2:$C$109, $A$2:$A$109, E2, $D$2:$D$109, "Enrolled in school:")</f>
        <v>1521</v>
      </c>
      <c r="G2">
        <f>SUMIFS($C$2:$C$109, $A$2:$A$109, E2, $D$2:$D$109, "Not enrolled in school")</f>
        <v>4246</v>
      </c>
      <c r="H2" s="4">
        <f>F2/(F2+G2)</f>
        <v>0.26374198023235651</v>
      </c>
      <c r="I2">
        <f>IF(H2&lt;=0.1,0,IF(H2&lt;=0.2,4,6))</f>
        <v>6</v>
      </c>
    </row>
    <row r="3" spans="1:9">
      <c r="A3">
        <v>21013</v>
      </c>
      <c r="B3" t="s">
        <v>289</v>
      </c>
      <c r="C3">
        <v>4246</v>
      </c>
      <c r="D3" t="s">
        <v>290</v>
      </c>
      <c r="E3">
        <v>21030</v>
      </c>
      <c r="F3">
        <f t="shared" ref="F3:F55" si="0">SUMIFS($C$2:$C$109, $A$2:$A$109, E3, $D$2:$D$109, "Enrolled in school:")</f>
        <v>5614</v>
      </c>
      <c r="G3">
        <f t="shared" ref="G3:G55" si="1">SUMIFS($C$2:$C$109, $A$2:$A$109, E3, $D$2:$D$109, "Not enrolled in school")</f>
        <v>18984</v>
      </c>
      <c r="H3" s="4">
        <f t="shared" ref="H3:H55" si="2">F3/(F3+G3)</f>
        <v>0.22822993739328401</v>
      </c>
      <c r="I3">
        <f t="shared" ref="I3:I55" si="3">IF(H3&lt;=0.1,0,IF(H3&lt;=0.2,4,6))</f>
        <v>6</v>
      </c>
    </row>
    <row r="4" spans="1:9">
      <c r="A4">
        <v>21030</v>
      </c>
      <c r="B4" t="s">
        <v>287</v>
      </c>
      <c r="C4">
        <v>5614</v>
      </c>
      <c r="D4" t="s">
        <v>288</v>
      </c>
      <c r="E4">
        <v>21031</v>
      </c>
      <c r="F4">
        <f t="shared" si="0"/>
        <v>0</v>
      </c>
      <c r="G4">
        <f t="shared" si="1"/>
        <v>18</v>
      </c>
      <c r="H4" s="4">
        <f t="shared" si="2"/>
        <v>0</v>
      </c>
      <c r="I4">
        <f t="shared" si="3"/>
        <v>0</v>
      </c>
    </row>
    <row r="5" spans="1:9">
      <c r="A5">
        <v>21030</v>
      </c>
      <c r="B5" t="s">
        <v>289</v>
      </c>
      <c r="C5">
        <v>18984</v>
      </c>
      <c r="D5" t="s">
        <v>290</v>
      </c>
      <c r="E5">
        <v>21043</v>
      </c>
      <c r="F5">
        <f t="shared" si="0"/>
        <v>13711</v>
      </c>
      <c r="G5">
        <f t="shared" si="1"/>
        <v>32093</v>
      </c>
      <c r="H5" s="4">
        <f t="shared" si="2"/>
        <v>0.29934066893721073</v>
      </c>
      <c r="I5">
        <f t="shared" si="3"/>
        <v>6</v>
      </c>
    </row>
    <row r="6" spans="1:9">
      <c r="A6">
        <v>21031</v>
      </c>
      <c r="B6" t="s">
        <v>287</v>
      </c>
      <c r="C6">
        <v>0</v>
      </c>
      <c r="D6" t="s">
        <v>288</v>
      </c>
      <c r="E6">
        <v>21051</v>
      </c>
      <c r="F6">
        <f t="shared" si="0"/>
        <v>19</v>
      </c>
      <c r="G6">
        <f t="shared" si="1"/>
        <v>113</v>
      </c>
      <c r="H6" s="4">
        <f t="shared" si="2"/>
        <v>0.14393939393939395</v>
      </c>
      <c r="I6">
        <f t="shared" si="3"/>
        <v>4</v>
      </c>
    </row>
    <row r="7" spans="1:9">
      <c r="A7">
        <v>21031</v>
      </c>
      <c r="B7" t="s">
        <v>289</v>
      </c>
      <c r="C7">
        <v>18</v>
      </c>
      <c r="D7" t="s">
        <v>290</v>
      </c>
      <c r="E7">
        <v>21052</v>
      </c>
      <c r="F7">
        <f t="shared" si="0"/>
        <v>78</v>
      </c>
      <c r="G7">
        <f t="shared" si="1"/>
        <v>168</v>
      </c>
      <c r="H7" s="4">
        <f t="shared" si="2"/>
        <v>0.31707317073170732</v>
      </c>
      <c r="I7">
        <f t="shared" si="3"/>
        <v>6</v>
      </c>
    </row>
    <row r="8" spans="1:9">
      <c r="A8">
        <v>21043</v>
      </c>
      <c r="B8" t="s">
        <v>287</v>
      </c>
      <c r="C8">
        <v>13711</v>
      </c>
      <c r="D8" t="s">
        <v>288</v>
      </c>
      <c r="E8">
        <v>21053</v>
      </c>
      <c r="F8">
        <f t="shared" si="0"/>
        <v>593</v>
      </c>
      <c r="G8">
        <f t="shared" si="1"/>
        <v>2322</v>
      </c>
      <c r="H8" s="4">
        <f t="shared" si="2"/>
        <v>0.20343053173241851</v>
      </c>
      <c r="I8">
        <f t="shared" si="3"/>
        <v>6</v>
      </c>
    </row>
    <row r="9" spans="1:9">
      <c r="A9">
        <v>21043</v>
      </c>
      <c r="B9" t="s">
        <v>289</v>
      </c>
      <c r="C9">
        <v>32093</v>
      </c>
      <c r="D9" t="s">
        <v>290</v>
      </c>
      <c r="E9">
        <v>21057</v>
      </c>
      <c r="F9">
        <f t="shared" si="0"/>
        <v>1204</v>
      </c>
      <c r="G9">
        <f t="shared" si="1"/>
        <v>3089</v>
      </c>
      <c r="H9" s="4">
        <f t="shared" si="2"/>
        <v>0.28045655718611695</v>
      </c>
      <c r="I9">
        <f t="shared" si="3"/>
        <v>6</v>
      </c>
    </row>
    <row r="10" spans="1:9">
      <c r="A10">
        <v>21051</v>
      </c>
      <c r="B10" t="s">
        <v>287</v>
      </c>
      <c r="C10">
        <v>19</v>
      </c>
      <c r="D10" t="s">
        <v>288</v>
      </c>
      <c r="E10">
        <v>21071</v>
      </c>
      <c r="F10">
        <f t="shared" si="0"/>
        <v>70</v>
      </c>
      <c r="G10">
        <f t="shared" si="1"/>
        <v>244</v>
      </c>
      <c r="H10" s="4">
        <f t="shared" si="2"/>
        <v>0.22292993630573249</v>
      </c>
      <c r="I10">
        <f t="shared" si="3"/>
        <v>6</v>
      </c>
    </row>
    <row r="11" spans="1:9">
      <c r="A11">
        <v>21051</v>
      </c>
      <c r="B11" t="s">
        <v>289</v>
      </c>
      <c r="C11">
        <v>113</v>
      </c>
      <c r="D11" t="s">
        <v>290</v>
      </c>
      <c r="E11">
        <v>21074</v>
      </c>
      <c r="F11">
        <f t="shared" si="0"/>
        <v>3321</v>
      </c>
      <c r="G11">
        <f t="shared" si="1"/>
        <v>11199</v>
      </c>
      <c r="H11" s="4">
        <f t="shared" si="2"/>
        <v>0.22871900826446281</v>
      </c>
      <c r="I11">
        <f t="shared" si="3"/>
        <v>6</v>
      </c>
    </row>
    <row r="12" spans="1:9">
      <c r="A12">
        <v>21052</v>
      </c>
      <c r="B12" t="s">
        <v>287</v>
      </c>
      <c r="C12">
        <v>78</v>
      </c>
      <c r="D12" t="s">
        <v>288</v>
      </c>
      <c r="E12">
        <v>21082</v>
      </c>
      <c r="F12">
        <f t="shared" si="0"/>
        <v>84</v>
      </c>
      <c r="G12">
        <f t="shared" si="1"/>
        <v>428</v>
      </c>
      <c r="H12" s="4">
        <f t="shared" si="2"/>
        <v>0.1640625</v>
      </c>
      <c r="I12">
        <f t="shared" si="3"/>
        <v>4</v>
      </c>
    </row>
    <row r="13" spans="1:9">
      <c r="A13">
        <v>21052</v>
      </c>
      <c r="B13" t="s">
        <v>289</v>
      </c>
      <c r="C13">
        <v>168</v>
      </c>
      <c r="D13" t="s">
        <v>290</v>
      </c>
      <c r="E13">
        <v>21085</v>
      </c>
      <c r="F13">
        <f t="shared" si="0"/>
        <v>2858</v>
      </c>
      <c r="G13">
        <f t="shared" si="1"/>
        <v>12963</v>
      </c>
      <c r="H13" s="4">
        <f t="shared" si="2"/>
        <v>0.18064597686619049</v>
      </c>
      <c r="I13">
        <f t="shared" si="3"/>
        <v>4</v>
      </c>
    </row>
    <row r="14" spans="1:9">
      <c r="A14">
        <v>21053</v>
      </c>
      <c r="B14" t="s">
        <v>287</v>
      </c>
      <c r="C14">
        <v>593</v>
      </c>
      <c r="D14" t="s">
        <v>288</v>
      </c>
      <c r="E14">
        <v>21087</v>
      </c>
      <c r="F14">
        <f t="shared" si="0"/>
        <v>1214</v>
      </c>
      <c r="G14">
        <f t="shared" si="1"/>
        <v>4426</v>
      </c>
      <c r="H14" s="4">
        <f t="shared" si="2"/>
        <v>0.21524822695035462</v>
      </c>
      <c r="I14">
        <f t="shared" si="3"/>
        <v>6</v>
      </c>
    </row>
    <row r="15" spans="1:9">
      <c r="A15">
        <v>21053</v>
      </c>
      <c r="B15" t="s">
        <v>289</v>
      </c>
      <c r="C15">
        <v>2322</v>
      </c>
      <c r="D15" t="s">
        <v>290</v>
      </c>
      <c r="E15">
        <v>21093</v>
      </c>
      <c r="F15">
        <f t="shared" si="0"/>
        <v>8896</v>
      </c>
      <c r="G15">
        <f t="shared" si="1"/>
        <v>29032</v>
      </c>
      <c r="H15" s="4">
        <f t="shared" si="2"/>
        <v>0.23454967306475427</v>
      </c>
      <c r="I15">
        <f t="shared" si="3"/>
        <v>6</v>
      </c>
    </row>
    <row r="16" spans="1:9">
      <c r="A16">
        <v>21057</v>
      </c>
      <c r="B16" t="s">
        <v>287</v>
      </c>
      <c r="C16">
        <v>1204</v>
      </c>
      <c r="D16" t="s">
        <v>288</v>
      </c>
      <c r="E16">
        <v>21102</v>
      </c>
      <c r="F16">
        <f t="shared" si="0"/>
        <v>2611</v>
      </c>
      <c r="G16">
        <f t="shared" si="1"/>
        <v>9205</v>
      </c>
      <c r="H16" s="4">
        <f t="shared" si="2"/>
        <v>0.22097156398104265</v>
      </c>
      <c r="I16">
        <f t="shared" si="3"/>
        <v>6</v>
      </c>
    </row>
    <row r="17" spans="1:9">
      <c r="A17">
        <v>21057</v>
      </c>
      <c r="B17" t="s">
        <v>289</v>
      </c>
      <c r="C17">
        <v>3089</v>
      </c>
      <c r="D17" t="s">
        <v>290</v>
      </c>
      <c r="E17">
        <v>21104</v>
      </c>
      <c r="F17">
        <f t="shared" si="0"/>
        <v>1371</v>
      </c>
      <c r="G17">
        <f t="shared" si="1"/>
        <v>4256</v>
      </c>
      <c r="H17" s="4">
        <f t="shared" si="2"/>
        <v>0.24364670339434868</v>
      </c>
      <c r="I17">
        <f t="shared" si="3"/>
        <v>6</v>
      </c>
    </row>
    <row r="18" spans="1:9">
      <c r="A18">
        <v>21071</v>
      </c>
      <c r="B18" t="s">
        <v>287</v>
      </c>
      <c r="C18">
        <v>70</v>
      </c>
      <c r="D18" t="s">
        <v>288</v>
      </c>
      <c r="E18">
        <v>21111</v>
      </c>
      <c r="F18">
        <f t="shared" si="0"/>
        <v>857</v>
      </c>
      <c r="G18">
        <f t="shared" si="1"/>
        <v>3624</v>
      </c>
      <c r="H18" s="4">
        <f t="shared" si="2"/>
        <v>0.19125195268913189</v>
      </c>
      <c r="I18">
        <f t="shared" si="3"/>
        <v>4</v>
      </c>
    </row>
    <row r="19" spans="1:9">
      <c r="A19">
        <v>21071</v>
      </c>
      <c r="B19" t="s">
        <v>289</v>
      </c>
      <c r="C19">
        <v>244</v>
      </c>
      <c r="D19" t="s">
        <v>290</v>
      </c>
      <c r="E19">
        <v>21117</v>
      </c>
      <c r="F19">
        <f t="shared" si="0"/>
        <v>15603</v>
      </c>
      <c r="G19">
        <f t="shared" si="1"/>
        <v>42845</v>
      </c>
      <c r="H19" s="4">
        <f t="shared" si="2"/>
        <v>0.26695524226663014</v>
      </c>
      <c r="I19">
        <f t="shared" si="3"/>
        <v>6</v>
      </c>
    </row>
    <row r="20" spans="1:9">
      <c r="A20">
        <v>21074</v>
      </c>
      <c r="B20" t="s">
        <v>287</v>
      </c>
      <c r="C20">
        <v>3321</v>
      </c>
      <c r="D20" t="s">
        <v>288</v>
      </c>
      <c r="E20">
        <v>21120</v>
      </c>
      <c r="F20">
        <f t="shared" si="0"/>
        <v>1993</v>
      </c>
      <c r="G20">
        <f t="shared" si="1"/>
        <v>5057</v>
      </c>
      <c r="H20" s="4">
        <f t="shared" si="2"/>
        <v>0.28269503546099289</v>
      </c>
      <c r="I20">
        <f t="shared" si="3"/>
        <v>6</v>
      </c>
    </row>
    <row r="21" spans="1:9">
      <c r="A21">
        <v>21074</v>
      </c>
      <c r="B21" t="s">
        <v>289</v>
      </c>
      <c r="C21">
        <v>11199</v>
      </c>
      <c r="D21" t="s">
        <v>290</v>
      </c>
      <c r="E21">
        <v>21128</v>
      </c>
      <c r="F21">
        <f t="shared" si="0"/>
        <v>3834</v>
      </c>
      <c r="G21">
        <f t="shared" si="1"/>
        <v>10718</v>
      </c>
      <c r="H21" s="4">
        <f t="shared" si="2"/>
        <v>0.26346893897746015</v>
      </c>
      <c r="I21">
        <f t="shared" si="3"/>
        <v>6</v>
      </c>
    </row>
    <row r="22" spans="1:9">
      <c r="A22">
        <v>21082</v>
      </c>
      <c r="B22" t="s">
        <v>287</v>
      </c>
      <c r="C22">
        <v>84</v>
      </c>
      <c r="D22" t="s">
        <v>288</v>
      </c>
      <c r="E22">
        <v>21131</v>
      </c>
      <c r="F22">
        <f t="shared" si="0"/>
        <v>1878</v>
      </c>
      <c r="G22">
        <f t="shared" si="1"/>
        <v>5010</v>
      </c>
      <c r="H22" s="4">
        <f t="shared" si="2"/>
        <v>0.27264808362369336</v>
      </c>
      <c r="I22">
        <f t="shared" si="3"/>
        <v>6</v>
      </c>
    </row>
    <row r="23" spans="1:9">
      <c r="A23">
        <v>21082</v>
      </c>
      <c r="B23" t="s">
        <v>289</v>
      </c>
      <c r="C23">
        <v>428</v>
      </c>
      <c r="D23" t="s">
        <v>290</v>
      </c>
      <c r="E23">
        <v>21133</v>
      </c>
      <c r="F23">
        <f t="shared" si="0"/>
        <v>7250</v>
      </c>
      <c r="G23">
        <f t="shared" si="1"/>
        <v>23831</v>
      </c>
      <c r="H23" s="4">
        <f t="shared" si="2"/>
        <v>0.23326147807342107</v>
      </c>
      <c r="I23">
        <f t="shared" si="3"/>
        <v>6</v>
      </c>
    </row>
    <row r="24" spans="1:9">
      <c r="A24">
        <v>21085</v>
      </c>
      <c r="B24" t="s">
        <v>287</v>
      </c>
      <c r="C24">
        <v>2858</v>
      </c>
      <c r="D24" t="s">
        <v>288</v>
      </c>
      <c r="E24">
        <v>21136</v>
      </c>
      <c r="F24">
        <f t="shared" si="0"/>
        <v>8085</v>
      </c>
      <c r="G24">
        <f t="shared" si="1"/>
        <v>24810</v>
      </c>
      <c r="H24" s="4">
        <f t="shared" si="2"/>
        <v>0.24578203374373006</v>
      </c>
      <c r="I24">
        <f t="shared" si="3"/>
        <v>6</v>
      </c>
    </row>
    <row r="25" spans="1:9">
      <c r="A25">
        <v>21085</v>
      </c>
      <c r="B25" t="s">
        <v>289</v>
      </c>
      <c r="C25">
        <v>12963</v>
      </c>
      <c r="D25" t="s">
        <v>290</v>
      </c>
      <c r="E25">
        <v>21152</v>
      </c>
      <c r="F25">
        <f t="shared" si="0"/>
        <v>1583</v>
      </c>
      <c r="G25">
        <f t="shared" si="1"/>
        <v>4654</v>
      </c>
      <c r="H25" s="4">
        <f t="shared" si="2"/>
        <v>0.25380792047458717</v>
      </c>
      <c r="I25">
        <f t="shared" si="3"/>
        <v>6</v>
      </c>
    </row>
    <row r="26" spans="1:9">
      <c r="A26">
        <v>21087</v>
      </c>
      <c r="B26" t="s">
        <v>287</v>
      </c>
      <c r="C26">
        <v>1214</v>
      </c>
      <c r="D26" t="s">
        <v>288</v>
      </c>
      <c r="E26">
        <v>21153</v>
      </c>
      <c r="F26">
        <f t="shared" si="0"/>
        <v>58</v>
      </c>
      <c r="G26">
        <f t="shared" si="1"/>
        <v>438</v>
      </c>
      <c r="H26" s="4">
        <f t="shared" si="2"/>
        <v>0.11693548387096774</v>
      </c>
      <c r="I26">
        <f t="shared" si="3"/>
        <v>4</v>
      </c>
    </row>
    <row r="27" spans="1:9">
      <c r="A27">
        <v>21087</v>
      </c>
      <c r="B27" t="s">
        <v>289</v>
      </c>
      <c r="C27">
        <v>4426</v>
      </c>
      <c r="D27" t="s">
        <v>290</v>
      </c>
      <c r="E27">
        <v>21155</v>
      </c>
      <c r="F27">
        <f t="shared" si="0"/>
        <v>753</v>
      </c>
      <c r="G27">
        <f t="shared" si="1"/>
        <v>2244</v>
      </c>
      <c r="H27" s="4">
        <f t="shared" si="2"/>
        <v>0.25125125125125125</v>
      </c>
      <c r="I27">
        <f t="shared" si="3"/>
        <v>6</v>
      </c>
    </row>
    <row r="28" spans="1:9">
      <c r="A28">
        <v>21093</v>
      </c>
      <c r="B28" t="s">
        <v>287</v>
      </c>
      <c r="C28">
        <v>8896</v>
      </c>
      <c r="D28" t="s">
        <v>288</v>
      </c>
      <c r="E28">
        <v>21156</v>
      </c>
      <c r="F28">
        <f t="shared" si="0"/>
        <v>40</v>
      </c>
      <c r="G28">
        <f t="shared" si="1"/>
        <v>223</v>
      </c>
      <c r="H28" s="4">
        <f t="shared" si="2"/>
        <v>0.15209125475285171</v>
      </c>
      <c r="I28">
        <f t="shared" si="3"/>
        <v>4</v>
      </c>
    </row>
    <row r="29" spans="1:9">
      <c r="A29">
        <v>21093</v>
      </c>
      <c r="B29" t="s">
        <v>289</v>
      </c>
      <c r="C29">
        <v>29032</v>
      </c>
      <c r="D29" t="s">
        <v>290</v>
      </c>
      <c r="E29">
        <v>21161</v>
      </c>
      <c r="F29">
        <f t="shared" si="0"/>
        <v>1347</v>
      </c>
      <c r="G29">
        <f t="shared" si="1"/>
        <v>3786</v>
      </c>
      <c r="H29" s="4">
        <f t="shared" si="2"/>
        <v>0.26241963763880771</v>
      </c>
      <c r="I29">
        <f t="shared" si="3"/>
        <v>6</v>
      </c>
    </row>
    <row r="30" spans="1:9">
      <c r="A30">
        <v>21102</v>
      </c>
      <c r="B30" t="s">
        <v>287</v>
      </c>
      <c r="C30">
        <v>2611</v>
      </c>
      <c r="D30" t="s">
        <v>288</v>
      </c>
      <c r="E30">
        <v>21162</v>
      </c>
      <c r="F30">
        <f t="shared" si="0"/>
        <v>1262</v>
      </c>
      <c r="G30">
        <f t="shared" si="1"/>
        <v>3014</v>
      </c>
      <c r="H30" s="4">
        <f t="shared" si="2"/>
        <v>0.29513564078578108</v>
      </c>
      <c r="I30">
        <f t="shared" si="3"/>
        <v>6</v>
      </c>
    </row>
    <row r="31" spans="1:9">
      <c r="A31">
        <v>21102</v>
      </c>
      <c r="B31" t="s">
        <v>289</v>
      </c>
      <c r="C31">
        <v>9205</v>
      </c>
      <c r="D31" t="s">
        <v>290</v>
      </c>
      <c r="E31">
        <v>21163</v>
      </c>
      <c r="F31">
        <f t="shared" si="0"/>
        <v>1720</v>
      </c>
      <c r="G31">
        <f t="shared" si="1"/>
        <v>5259</v>
      </c>
      <c r="H31" s="4">
        <f t="shared" si="2"/>
        <v>0.24645364665424846</v>
      </c>
      <c r="I31">
        <f t="shared" si="3"/>
        <v>6</v>
      </c>
    </row>
    <row r="32" spans="1:9">
      <c r="A32">
        <v>21104</v>
      </c>
      <c r="B32" t="s">
        <v>287</v>
      </c>
      <c r="C32">
        <v>1371</v>
      </c>
      <c r="D32" t="s">
        <v>288</v>
      </c>
      <c r="E32">
        <v>21204</v>
      </c>
      <c r="F32">
        <f t="shared" si="0"/>
        <v>6704</v>
      </c>
      <c r="G32">
        <f t="shared" si="1"/>
        <v>12605</v>
      </c>
      <c r="H32" s="4">
        <f t="shared" si="2"/>
        <v>0.34719560826557566</v>
      </c>
      <c r="I32">
        <f t="shared" si="3"/>
        <v>6</v>
      </c>
    </row>
    <row r="33" spans="1:9">
      <c r="A33">
        <v>21104</v>
      </c>
      <c r="B33" t="s">
        <v>289</v>
      </c>
      <c r="C33">
        <v>4256</v>
      </c>
      <c r="D33" t="s">
        <v>290</v>
      </c>
      <c r="E33">
        <v>21206</v>
      </c>
      <c r="F33">
        <f t="shared" si="0"/>
        <v>12470</v>
      </c>
      <c r="G33">
        <f t="shared" si="1"/>
        <v>36066</v>
      </c>
      <c r="H33" s="4">
        <f t="shared" si="2"/>
        <v>0.25692269655513433</v>
      </c>
      <c r="I33">
        <f t="shared" si="3"/>
        <v>6</v>
      </c>
    </row>
    <row r="34" spans="1:9">
      <c r="A34">
        <v>21111</v>
      </c>
      <c r="B34" t="s">
        <v>287</v>
      </c>
      <c r="C34">
        <v>857</v>
      </c>
      <c r="D34" t="s">
        <v>288</v>
      </c>
      <c r="E34">
        <v>21207</v>
      </c>
      <c r="F34">
        <f t="shared" si="0"/>
        <v>11917</v>
      </c>
      <c r="G34">
        <f t="shared" si="1"/>
        <v>35824</v>
      </c>
      <c r="H34" s="4">
        <f t="shared" si="2"/>
        <v>0.24961772899604115</v>
      </c>
      <c r="I34">
        <f t="shared" si="3"/>
        <v>6</v>
      </c>
    </row>
    <row r="35" spans="1:9">
      <c r="A35">
        <v>21111</v>
      </c>
      <c r="B35" t="s">
        <v>289</v>
      </c>
      <c r="C35">
        <v>3624</v>
      </c>
      <c r="D35" t="s">
        <v>290</v>
      </c>
      <c r="E35">
        <v>21208</v>
      </c>
      <c r="F35">
        <f t="shared" si="0"/>
        <v>9177</v>
      </c>
      <c r="G35">
        <f t="shared" si="1"/>
        <v>27921</v>
      </c>
      <c r="H35" s="4">
        <f t="shared" si="2"/>
        <v>0.24737182597444607</v>
      </c>
      <c r="I35">
        <f t="shared" si="3"/>
        <v>6</v>
      </c>
    </row>
    <row r="36" spans="1:9">
      <c r="A36">
        <v>21117</v>
      </c>
      <c r="B36" t="s">
        <v>287</v>
      </c>
      <c r="C36">
        <v>15603</v>
      </c>
      <c r="D36" t="s">
        <v>288</v>
      </c>
      <c r="E36">
        <v>21209</v>
      </c>
      <c r="F36">
        <f t="shared" si="0"/>
        <v>8898</v>
      </c>
      <c r="G36">
        <f t="shared" si="1"/>
        <v>20441</v>
      </c>
      <c r="H36" s="4">
        <f t="shared" si="2"/>
        <v>0.30328232046082004</v>
      </c>
      <c r="I36">
        <f t="shared" si="3"/>
        <v>6</v>
      </c>
    </row>
    <row r="37" spans="1:9">
      <c r="A37">
        <v>21117</v>
      </c>
      <c r="B37" t="s">
        <v>289</v>
      </c>
      <c r="C37">
        <v>42845</v>
      </c>
      <c r="D37" t="s">
        <v>290</v>
      </c>
      <c r="E37">
        <v>21210</v>
      </c>
      <c r="F37">
        <f t="shared" si="0"/>
        <v>6764</v>
      </c>
      <c r="G37">
        <f t="shared" si="1"/>
        <v>7664</v>
      </c>
      <c r="H37" s="4">
        <f t="shared" si="2"/>
        <v>0.46881064596617689</v>
      </c>
      <c r="I37">
        <f t="shared" si="3"/>
        <v>6</v>
      </c>
    </row>
    <row r="38" spans="1:9">
      <c r="A38">
        <v>21120</v>
      </c>
      <c r="B38" t="s">
        <v>287</v>
      </c>
      <c r="C38">
        <v>1993</v>
      </c>
      <c r="D38" t="s">
        <v>288</v>
      </c>
      <c r="E38">
        <v>21212</v>
      </c>
      <c r="F38">
        <f t="shared" si="0"/>
        <v>9354</v>
      </c>
      <c r="G38">
        <f t="shared" si="1"/>
        <v>22837</v>
      </c>
      <c r="H38" s="4">
        <f t="shared" si="2"/>
        <v>0.29057811189462895</v>
      </c>
      <c r="I38">
        <f t="shared" si="3"/>
        <v>6</v>
      </c>
    </row>
    <row r="39" spans="1:9">
      <c r="A39">
        <v>21120</v>
      </c>
      <c r="B39" t="s">
        <v>289</v>
      </c>
      <c r="C39">
        <v>5057</v>
      </c>
      <c r="D39" t="s">
        <v>290</v>
      </c>
      <c r="E39">
        <v>21215</v>
      </c>
      <c r="F39">
        <f t="shared" si="0"/>
        <v>11585</v>
      </c>
      <c r="G39">
        <f t="shared" si="1"/>
        <v>38075</v>
      </c>
      <c r="H39" s="4">
        <f t="shared" si="2"/>
        <v>0.23328634716069271</v>
      </c>
      <c r="I39">
        <f t="shared" si="3"/>
        <v>6</v>
      </c>
    </row>
    <row r="40" spans="1:9">
      <c r="A40">
        <v>21128</v>
      </c>
      <c r="B40" t="s">
        <v>287</v>
      </c>
      <c r="C40">
        <v>3834</v>
      </c>
      <c r="D40" t="s">
        <v>288</v>
      </c>
      <c r="E40">
        <v>21219</v>
      </c>
      <c r="F40">
        <f t="shared" si="0"/>
        <v>2036</v>
      </c>
      <c r="G40">
        <f t="shared" si="1"/>
        <v>7426</v>
      </c>
      <c r="H40" s="4">
        <f t="shared" si="2"/>
        <v>0.21517649545550624</v>
      </c>
      <c r="I40">
        <f t="shared" si="3"/>
        <v>6</v>
      </c>
    </row>
    <row r="41" spans="1:9">
      <c r="A41">
        <v>21128</v>
      </c>
      <c r="B41" t="s">
        <v>289</v>
      </c>
      <c r="C41">
        <v>10718</v>
      </c>
      <c r="D41" t="s">
        <v>290</v>
      </c>
      <c r="E41">
        <v>21220</v>
      </c>
      <c r="F41">
        <f t="shared" si="0"/>
        <v>10218</v>
      </c>
      <c r="G41">
        <f t="shared" si="1"/>
        <v>30626</v>
      </c>
      <c r="H41" s="4">
        <f t="shared" si="2"/>
        <v>0.25017138380178239</v>
      </c>
      <c r="I41">
        <f t="shared" si="3"/>
        <v>6</v>
      </c>
    </row>
    <row r="42" spans="1:9">
      <c r="A42">
        <v>21131</v>
      </c>
      <c r="B42" t="s">
        <v>287</v>
      </c>
      <c r="C42">
        <v>1878</v>
      </c>
      <c r="D42" t="s">
        <v>288</v>
      </c>
      <c r="E42">
        <v>21221</v>
      </c>
      <c r="F42">
        <f t="shared" si="0"/>
        <v>10263</v>
      </c>
      <c r="G42">
        <f t="shared" si="1"/>
        <v>32069</v>
      </c>
      <c r="H42" s="4">
        <f t="shared" si="2"/>
        <v>0.24244070679391477</v>
      </c>
      <c r="I42">
        <f t="shared" si="3"/>
        <v>6</v>
      </c>
    </row>
    <row r="43" spans="1:9">
      <c r="A43">
        <v>21131</v>
      </c>
      <c r="B43" t="s">
        <v>289</v>
      </c>
      <c r="C43">
        <v>5010</v>
      </c>
      <c r="D43" t="s">
        <v>290</v>
      </c>
      <c r="E43">
        <v>21222</v>
      </c>
      <c r="F43">
        <f t="shared" si="0"/>
        <v>14717</v>
      </c>
      <c r="G43">
        <f t="shared" si="1"/>
        <v>42042</v>
      </c>
      <c r="H43" s="4">
        <f t="shared" si="2"/>
        <v>0.2592892757095791</v>
      </c>
      <c r="I43">
        <f t="shared" si="3"/>
        <v>6</v>
      </c>
    </row>
    <row r="44" spans="1:9">
      <c r="A44">
        <v>21133</v>
      </c>
      <c r="B44" t="s">
        <v>287</v>
      </c>
      <c r="C44">
        <v>7250</v>
      </c>
      <c r="D44" t="s">
        <v>288</v>
      </c>
      <c r="E44">
        <v>21224</v>
      </c>
      <c r="F44">
        <f t="shared" si="0"/>
        <v>10275</v>
      </c>
      <c r="G44">
        <f t="shared" si="1"/>
        <v>34660</v>
      </c>
      <c r="H44" s="4">
        <f t="shared" si="2"/>
        <v>0.22866362523645264</v>
      </c>
      <c r="I44">
        <f t="shared" si="3"/>
        <v>6</v>
      </c>
    </row>
    <row r="45" spans="1:9">
      <c r="A45">
        <v>21133</v>
      </c>
      <c r="B45" t="s">
        <v>289</v>
      </c>
      <c r="C45">
        <v>23831</v>
      </c>
      <c r="D45" t="s">
        <v>290</v>
      </c>
      <c r="E45">
        <v>21225</v>
      </c>
      <c r="F45">
        <f t="shared" si="0"/>
        <v>9558</v>
      </c>
      <c r="G45">
        <f t="shared" si="1"/>
        <v>23538</v>
      </c>
      <c r="H45" s="4">
        <f t="shared" si="2"/>
        <v>0.28879622915155911</v>
      </c>
      <c r="I45">
        <f t="shared" si="3"/>
        <v>6</v>
      </c>
    </row>
    <row r="46" spans="1:9">
      <c r="A46">
        <v>21136</v>
      </c>
      <c r="B46" t="s">
        <v>287</v>
      </c>
      <c r="C46">
        <v>8085</v>
      </c>
      <c r="D46" t="s">
        <v>288</v>
      </c>
      <c r="E46">
        <v>21227</v>
      </c>
      <c r="F46">
        <f t="shared" si="0"/>
        <v>8447</v>
      </c>
      <c r="G46">
        <f t="shared" si="1"/>
        <v>25547</v>
      </c>
      <c r="H46" s="4">
        <f t="shared" si="2"/>
        <v>0.24848502676942991</v>
      </c>
      <c r="I46">
        <f t="shared" si="3"/>
        <v>6</v>
      </c>
    </row>
    <row r="47" spans="1:9">
      <c r="A47">
        <v>21136</v>
      </c>
      <c r="B47" t="s">
        <v>289</v>
      </c>
      <c r="C47">
        <v>24810</v>
      </c>
      <c r="D47" t="s">
        <v>290</v>
      </c>
      <c r="E47">
        <v>21228</v>
      </c>
      <c r="F47">
        <f t="shared" si="0"/>
        <v>12124</v>
      </c>
      <c r="G47">
        <f t="shared" si="1"/>
        <v>35625</v>
      </c>
      <c r="H47" s="4">
        <f t="shared" si="2"/>
        <v>0.25391107667176277</v>
      </c>
      <c r="I47">
        <f t="shared" si="3"/>
        <v>6</v>
      </c>
    </row>
    <row r="48" spans="1:9">
      <c r="A48">
        <v>21152</v>
      </c>
      <c r="B48" t="s">
        <v>287</v>
      </c>
      <c r="C48">
        <v>1583</v>
      </c>
      <c r="D48" t="s">
        <v>288</v>
      </c>
      <c r="E48">
        <v>21229</v>
      </c>
      <c r="F48">
        <f t="shared" si="0"/>
        <v>10140</v>
      </c>
      <c r="G48">
        <f t="shared" si="1"/>
        <v>32701</v>
      </c>
      <c r="H48" s="4">
        <f t="shared" si="2"/>
        <v>0.23668915291426437</v>
      </c>
      <c r="I48">
        <f t="shared" si="3"/>
        <v>6</v>
      </c>
    </row>
    <row r="49" spans="1:9">
      <c r="A49">
        <v>21152</v>
      </c>
      <c r="B49" t="s">
        <v>289</v>
      </c>
      <c r="C49">
        <v>4654</v>
      </c>
      <c r="D49" t="s">
        <v>290</v>
      </c>
      <c r="E49">
        <v>21230</v>
      </c>
      <c r="F49">
        <f t="shared" si="0"/>
        <v>6886</v>
      </c>
      <c r="G49">
        <f t="shared" si="1"/>
        <v>25234</v>
      </c>
      <c r="H49" s="4">
        <f t="shared" si="2"/>
        <v>0.21438356164383562</v>
      </c>
      <c r="I49">
        <f t="shared" si="3"/>
        <v>6</v>
      </c>
    </row>
    <row r="50" spans="1:9">
      <c r="A50">
        <v>21153</v>
      </c>
      <c r="B50" t="s">
        <v>287</v>
      </c>
      <c r="C50">
        <v>58</v>
      </c>
      <c r="D50" t="s">
        <v>288</v>
      </c>
      <c r="E50">
        <v>21234</v>
      </c>
      <c r="F50">
        <f t="shared" si="0"/>
        <v>15311</v>
      </c>
      <c r="G50">
        <f t="shared" si="1"/>
        <v>47679</v>
      </c>
      <c r="H50" s="4">
        <f t="shared" si="2"/>
        <v>0.24307032862359104</v>
      </c>
      <c r="I50">
        <f t="shared" si="3"/>
        <v>6</v>
      </c>
    </row>
    <row r="51" spans="1:9">
      <c r="A51">
        <v>21153</v>
      </c>
      <c r="B51" t="s">
        <v>289</v>
      </c>
      <c r="C51">
        <v>438</v>
      </c>
      <c r="D51" t="s">
        <v>290</v>
      </c>
      <c r="E51">
        <v>21236</v>
      </c>
      <c r="F51">
        <f t="shared" si="0"/>
        <v>9302</v>
      </c>
      <c r="G51">
        <f t="shared" si="1"/>
        <v>29079</v>
      </c>
      <c r="H51" s="4">
        <f t="shared" si="2"/>
        <v>0.24235950079466403</v>
      </c>
      <c r="I51">
        <f t="shared" si="3"/>
        <v>6</v>
      </c>
    </row>
    <row r="52" spans="1:9">
      <c r="A52">
        <v>21155</v>
      </c>
      <c r="B52" t="s">
        <v>287</v>
      </c>
      <c r="C52">
        <v>753</v>
      </c>
      <c r="D52" t="s">
        <v>288</v>
      </c>
      <c r="E52">
        <v>21237</v>
      </c>
      <c r="F52">
        <f t="shared" si="0"/>
        <v>6189</v>
      </c>
      <c r="G52">
        <f t="shared" si="1"/>
        <v>23675</v>
      </c>
      <c r="H52" s="4">
        <f t="shared" si="2"/>
        <v>0.20723948566836325</v>
      </c>
      <c r="I52">
        <f t="shared" si="3"/>
        <v>6</v>
      </c>
    </row>
    <row r="53" spans="1:9">
      <c r="A53">
        <v>21155</v>
      </c>
      <c r="B53" t="s">
        <v>289</v>
      </c>
      <c r="C53">
        <v>2244</v>
      </c>
      <c r="D53" t="s">
        <v>290</v>
      </c>
      <c r="E53">
        <v>21239</v>
      </c>
      <c r="F53">
        <f t="shared" si="0"/>
        <v>7662</v>
      </c>
      <c r="G53">
        <f t="shared" si="1"/>
        <v>19584</v>
      </c>
      <c r="H53" s="4">
        <f t="shared" si="2"/>
        <v>0.28121559127945389</v>
      </c>
      <c r="I53">
        <f t="shared" si="3"/>
        <v>6</v>
      </c>
    </row>
    <row r="54" spans="1:9">
      <c r="A54">
        <v>21156</v>
      </c>
      <c r="B54" t="s">
        <v>287</v>
      </c>
      <c r="C54">
        <v>40</v>
      </c>
      <c r="D54" t="s">
        <v>288</v>
      </c>
      <c r="E54">
        <v>21244</v>
      </c>
      <c r="F54">
        <f t="shared" si="0"/>
        <v>11851</v>
      </c>
      <c r="G54">
        <f t="shared" si="1"/>
        <v>26712</v>
      </c>
      <c r="H54" s="4">
        <f t="shared" si="2"/>
        <v>0.30731530223271009</v>
      </c>
      <c r="I54">
        <f t="shared" si="3"/>
        <v>6</v>
      </c>
    </row>
    <row r="55" spans="1:9">
      <c r="A55">
        <v>21156</v>
      </c>
      <c r="B55" t="s">
        <v>289</v>
      </c>
      <c r="C55">
        <v>223</v>
      </c>
      <c r="D55" t="s">
        <v>290</v>
      </c>
      <c r="E55">
        <v>21286</v>
      </c>
      <c r="F55">
        <f t="shared" si="0"/>
        <v>5652</v>
      </c>
      <c r="G55">
        <f t="shared" si="1"/>
        <v>15477</v>
      </c>
      <c r="H55" s="4">
        <f t="shared" si="2"/>
        <v>0.26749964503762602</v>
      </c>
      <c r="I55">
        <f t="shared" si="3"/>
        <v>6</v>
      </c>
    </row>
    <row r="56" spans="1:9">
      <c r="A56">
        <v>21161</v>
      </c>
      <c r="B56" t="s">
        <v>287</v>
      </c>
      <c r="C56">
        <v>1347</v>
      </c>
      <c r="D56" t="s">
        <v>288</v>
      </c>
    </row>
    <row r="57" spans="1:9">
      <c r="A57">
        <v>21161</v>
      </c>
      <c r="B57" t="s">
        <v>289</v>
      </c>
      <c r="C57">
        <v>3786</v>
      </c>
      <c r="D57" t="s">
        <v>290</v>
      </c>
    </row>
    <row r="58" spans="1:9">
      <c r="A58">
        <v>21162</v>
      </c>
      <c r="B58" t="s">
        <v>287</v>
      </c>
      <c r="C58">
        <v>1262</v>
      </c>
      <c r="D58" t="s">
        <v>288</v>
      </c>
    </row>
    <row r="59" spans="1:9">
      <c r="A59">
        <v>21162</v>
      </c>
      <c r="B59" t="s">
        <v>289</v>
      </c>
      <c r="C59">
        <v>3014</v>
      </c>
      <c r="D59" t="s">
        <v>290</v>
      </c>
    </row>
    <row r="60" spans="1:9">
      <c r="A60">
        <v>21163</v>
      </c>
      <c r="B60" t="s">
        <v>287</v>
      </c>
      <c r="C60">
        <v>1720</v>
      </c>
      <c r="D60" t="s">
        <v>288</v>
      </c>
    </row>
    <row r="61" spans="1:9">
      <c r="A61">
        <v>21163</v>
      </c>
      <c r="B61" t="s">
        <v>289</v>
      </c>
      <c r="C61">
        <v>5259</v>
      </c>
      <c r="D61" t="s">
        <v>290</v>
      </c>
    </row>
    <row r="62" spans="1:9">
      <c r="A62">
        <v>21204</v>
      </c>
      <c r="B62" t="s">
        <v>287</v>
      </c>
      <c r="C62">
        <v>6704</v>
      </c>
      <c r="D62" t="s">
        <v>288</v>
      </c>
    </row>
    <row r="63" spans="1:9">
      <c r="A63">
        <v>21204</v>
      </c>
      <c r="B63" t="s">
        <v>289</v>
      </c>
      <c r="C63">
        <v>12605</v>
      </c>
      <c r="D63" t="s">
        <v>290</v>
      </c>
    </row>
    <row r="64" spans="1:9">
      <c r="A64">
        <v>21206</v>
      </c>
      <c r="B64" t="s">
        <v>287</v>
      </c>
      <c r="C64">
        <v>12470</v>
      </c>
      <c r="D64" t="s">
        <v>288</v>
      </c>
    </row>
    <row r="65" spans="1:4">
      <c r="A65">
        <v>21206</v>
      </c>
      <c r="B65" t="s">
        <v>289</v>
      </c>
      <c r="C65">
        <v>36066</v>
      </c>
      <c r="D65" t="s">
        <v>290</v>
      </c>
    </row>
    <row r="66" spans="1:4">
      <c r="A66">
        <v>21207</v>
      </c>
      <c r="B66" t="s">
        <v>287</v>
      </c>
      <c r="C66">
        <v>11917</v>
      </c>
      <c r="D66" t="s">
        <v>288</v>
      </c>
    </row>
    <row r="67" spans="1:4">
      <c r="A67">
        <v>21207</v>
      </c>
      <c r="B67" t="s">
        <v>289</v>
      </c>
      <c r="C67">
        <v>35824</v>
      </c>
      <c r="D67" t="s">
        <v>290</v>
      </c>
    </row>
    <row r="68" spans="1:4">
      <c r="A68">
        <v>21208</v>
      </c>
      <c r="B68" t="s">
        <v>287</v>
      </c>
      <c r="C68">
        <v>9177</v>
      </c>
      <c r="D68" t="s">
        <v>288</v>
      </c>
    </row>
    <row r="69" spans="1:4">
      <c r="A69">
        <v>21208</v>
      </c>
      <c r="B69" t="s">
        <v>289</v>
      </c>
      <c r="C69">
        <v>27921</v>
      </c>
      <c r="D69" t="s">
        <v>290</v>
      </c>
    </row>
    <row r="70" spans="1:4">
      <c r="A70">
        <v>21209</v>
      </c>
      <c r="B70" t="s">
        <v>287</v>
      </c>
      <c r="C70">
        <v>8898</v>
      </c>
      <c r="D70" t="s">
        <v>288</v>
      </c>
    </row>
    <row r="71" spans="1:4">
      <c r="A71">
        <v>21209</v>
      </c>
      <c r="B71" t="s">
        <v>289</v>
      </c>
      <c r="C71">
        <v>20441</v>
      </c>
      <c r="D71" t="s">
        <v>290</v>
      </c>
    </row>
    <row r="72" spans="1:4">
      <c r="A72">
        <v>21210</v>
      </c>
      <c r="B72" t="s">
        <v>287</v>
      </c>
      <c r="C72">
        <v>6764</v>
      </c>
      <c r="D72" t="s">
        <v>288</v>
      </c>
    </row>
    <row r="73" spans="1:4">
      <c r="A73">
        <v>21210</v>
      </c>
      <c r="B73" t="s">
        <v>289</v>
      </c>
      <c r="C73">
        <v>7664</v>
      </c>
      <c r="D73" t="s">
        <v>290</v>
      </c>
    </row>
    <row r="74" spans="1:4">
      <c r="A74">
        <v>21212</v>
      </c>
      <c r="B74" t="s">
        <v>287</v>
      </c>
      <c r="C74">
        <v>9354</v>
      </c>
      <c r="D74" t="s">
        <v>288</v>
      </c>
    </row>
    <row r="75" spans="1:4">
      <c r="A75">
        <v>21212</v>
      </c>
      <c r="B75" t="s">
        <v>289</v>
      </c>
      <c r="C75">
        <v>22837</v>
      </c>
      <c r="D75" t="s">
        <v>290</v>
      </c>
    </row>
    <row r="76" spans="1:4">
      <c r="A76">
        <v>21215</v>
      </c>
      <c r="B76" t="s">
        <v>287</v>
      </c>
      <c r="C76">
        <v>11585</v>
      </c>
      <c r="D76" t="s">
        <v>288</v>
      </c>
    </row>
    <row r="77" spans="1:4">
      <c r="A77">
        <v>21215</v>
      </c>
      <c r="B77" t="s">
        <v>289</v>
      </c>
      <c r="C77">
        <v>38075</v>
      </c>
      <c r="D77" t="s">
        <v>290</v>
      </c>
    </row>
    <row r="78" spans="1:4">
      <c r="A78">
        <v>21219</v>
      </c>
      <c r="B78" t="s">
        <v>287</v>
      </c>
      <c r="C78">
        <v>2036</v>
      </c>
      <c r="D78" t="s">
        <v>288</v>
      </c>
    </row>
    <row r="79" spans="1:4">
      <c r="A79">
        <v>21219</v>
      </c>
      <c r="B79" t="s">
        <v>289</v>
      </c>
      <c r="C79">
        <v>7426</v>
      </c>
      <c r="D79" t="s">
        <v>290</v>
      </c>
    </row>
    <row r="80" spans="1:4">
      <c r="A80">
        <v>21220</v>
      </c>
      <c r="B80" t="s">
        <v>287</v>
      </c>
      <c r="C80">
        <v>10218</v>
      </c>
      <c r="D80" t="s">
        <v>288</v>
      </c>
    </row>
    <row r="81" spans="1:4">
      <c r="A81">
        <v>21220</v>
      </c>
      <c r="B81" t="s">
        <v>289</v>
      </c>
      <c r="C81">
        <v>30626</v>
      </c>
      <c r="D81" t="s">
        <v>290</v>
      </c>
    </row>
    <row r="82" spans="1:4">
      <c r="A82">
        <v>21221</v>
      </c>
      <c r="B82" t="s">
        <v>287</v>
      </c>
      <c r="C82">
        <v>10263</v>
      </c>
      <c r="D82" t="s">
        <v>288</v>
      </c>
    </row>
    <row r="83" spans="1:4">
      <c r="A83">
        <v>21221</v>
      </c>
      <c r="B83" t="s">
        <v>289</v>
      </c>
      <c r="C83">
        <v>32069</v>
      </c>
      <c r="D83" t="s">
        <v>290</v>
      </c>
    </row>
    <row r="84" spans="1:4">
      <c r="A84">
        <v>21222</v>
      </c>
      <c r="B84" t="s">
        <v>287</v>
      </c>
      <c r="C84">
        <v>14717</v>
      </c>
      <c r="D84" t="s">
        <v>288</v>
      </c>
    </row>
    <row r="85" spans="1:4">
      <c r="A85">
        <v>21222</v>
      </c>
      <c r="B85" t="s">
        <v>289</v>
      </c>
      <c r="C85">
        <v>42042</v>
      </c>
      <c r="D85" t="s">
        <v>290</v>
      </c>
    </row>
    <row r="86" spans="1:4">
      <c r="A86">
        <v>21224</v>
      </c>
      <c r="B86" t="s">
        <v>287</v>
      </c>
      <c r="C86">
        <v>10275</v>
      </c>
      <c r="D86" t="s">
        <v>288</v>
      </c>
    </row>
    <row r="87" spans="1:4">
      <c r="A87">
        <v>21224</v>
      </c>
      <c r="B87" t="s">
        <v>289</v>
      </c>
      <c r="C87">
        <v>34660</v>
      </c>
      <c r="D87" t="s">
        <v>290</v>
      </c>
    </row>
    <row r="88" spans="1:4">
      <c r="A88">
        <v>21225</v>
      </c>
      <c r="B88" t="s">
        <v>287</v>
      </c>
      <c r="C88">
        <v>9558</v>
      </c>
      <c r="D88" t="s">
        <v>288</v>
      </c>
    </row>
    <row r="89" spans="1:4">
      <c r="A89">
        <v>21225</v>
      </c>
      <c r="B89" t="s">
        <v>289</v>
      </c>
      <c r="C89">
        <v>23538</v>
      </c>
      <c r="D89" t="s">
        <v>290</v>
      </c>
    </row>
    <row r="90" spans="1:4">
      <c r="A90">
        <v>21227</v>
      </c>
      <c r="B90" t="s">
        <v>287</v>
      </c>
      <c r="C90">
        <v>8447</v>
      </c>
      <c r="D90" t="s">
        <v>288</v>
      </c>
    </row>
    <row r="91" spans="1:4">
      <c r="A91">
        <v>21227</v>
      </c>
      <c r="B91" t="s">
        <v>289</v>
      </c>
      <c r="C91">
        <v>25547</v>
      </c>
      <c r="D91" t="s">
        <v>290</v>
      </c>
    </row>
    <row r="92" spans="1:4">
      <c r="A92">
        <v>21228</v>
      </c>
      <c r="B92" t="s">
        <v>287</v>
      </c>
      <c r="C92">
        <v>12124</v>
      </c>
      <c r="D92" t="s">
        <v>288</v>
      </c>
    </row>
    <row r="93" spans="1:4">
      <c r="A93">
        <v>21228</v>
      </c>
      <c r="B93" t="s">
        <v>289</v>
      </c>
      <c r="C93">
        <v>35625</v>
      </c>
      <c r="D93" t="s">
        <v>290</v>
      </c>
    </row>
    <row r="94" spans="1:4">
      <c r="A94">
        <v>21229</v>
      </c>
      <c r="B94" t="s">
        <v>287</v>
      </c>
      <c r="C94">
        <v>10140</v>
      </c>
      <c r="D94" t="s">
        <v>288</v>
      </c>
    </row>
    <row r="95" spans="1:4">
      <c r="A95">
        <v>21229</v>
      </c>
      <c r="B95" t="s">
        <v>289</v>
      </c>
      <c r="C95">
        <v>32701</v>
      </c>
      <c r="D95" t="s">
        <v>290</v>
      </c>
    </row>
    <row r="96" spans="1:4">
      <c r="A96">
        <v>21230</v>
      </c>
      <c r="B96" t="s">
        <v>287</v>
      </c>
      <c r="C96">
        <v>6886</v>
      </c>
      <c r="D96" t="s">
        <v>288</v>
      </c>
    </row>
    <row r="97" spans="1:4">
      <c r="A97">
        <v>21230</v>
      </c>
      <c r="B97" t="s">
        <v>289</v>
      </c>
      <c r="C97">
        <v>25234</v>
      </c>
      <c r="D97" t="s">
        <v>290</v>
      </c>
    </row>
    <row r="98" spans="1:4">
      <c r="A98">
        <v>21234</v>
      </c>
      <c r="B98" t="s">
        <v>287</v>
      </c>
      <c r="C98">
        <v>15311</v>
      </c>
      <c r="D98" t="s">
        <v>288</v>
      </c>
    </row>
    <row r="99" spans="1:4">
      <c r="A99">
        <v>21234</v>
      </c>
      <c r="B99" t="s">
        <v>289</v>
      </c>
      <c r="C99">
        <v>47679</v>
      </c>
      <c r="D99" t="s">
        <v>290</v>
      </c>
    </row>
    <row r="100" spans="1:4">
      <c r="A100">
        <v>21236</v>
      </c>
      <c r="B100" t="s">
        <v>287</v>
      </c>
      <c r="C100">
        <v>9302</v>
      </c>
      <c r="D100" t="s">
        <v>288</v>
      </c>
    </row>
    <row r="101" spans="1:4">
      <c r="A101">
        <v>21236</v>
      </c>
      <c r="B101" t="s">
        <v>289</v>
      </c>
      <c r="C101">
        <v>29079</v>
      </c>
      <c r="D101" t="s">
        <v>290</v>
      </c>
    </row>
    <row r="102" spans="1:4">
      <c r="A102">
        <v>21237</v>
      </c>
      <c r="B102" t="s">
        <v>287</v>
      </c>
      <c r="C102">
        <v>6189</v>
      </c>
      <c r="D102" t="s">
        <v>288</v>
      </c>
    </row>
    <row r="103" spans="1:4">
      <c r="A103">
        <v>21237</v>
      </c>
      <c r="B103" t="s">
        <v>289</v>
      </c>
      <c r="C103">
        <v>23675</v>
      </c>
      <c r="D103" t="s">
        <v>290</v>
      </c>
    </row>
    <row r="104" spans="1:4">
      <c r="A104">
        <v>21239</v>
      </c>
      <c r="B104" t="s">
        <v>287</v>
      </c>
      <c r="C104">
        <v>7662</v>
      </c>
      <c r="D104" t="s">
        <v>288</v>
      </c>
    </row>
    <row r="105" spans="1:4">
      <c r="A105">
        <v>21239</v>
      </c>
      <c r="B105" t="s">
        <v>289</v>
      </c>
      <c r="C105">
        <v>19584</v>
      </c>
      <c r="D105" t="s">
        <v>290</v>
      </c>
    </row>
    <row r="106" spans="1:4">
      <c r="A106">
        <v>21244</v>
      </c>
      <c r="B106" t="s">
        <v>287</v>
      </c>
      <c r="C106">
        <v>11851</v>
      </c>
      <c r="D106" t="s">
        <v>288</v>
      </c>
    </row>
    <row r="107" spans="1:4">
      <c r="A107">
        <v>21244</v>
      </c>
      <c r="B107" t="s">
        <v>289</v>
      </c>
      <c r="C107">
        <v>26712</v>
      </c>
      <c r="D107" t="s">
        <v>290</v>
      </c>
    </row>
    <row r="108" spans="1:4">
      <c r="A108">
        <v>21286</v>
      </c>
      <c r="B108" t="s">
        <v>287</v>
      </c>
      <c r="C108">
        <v>5652</v>
      </c>
      <c r="D108" t="s">
        <v>288</v>
      </c>
    </row>
    <row r="109" spans="1:4">
      <c r="A109">
        <v>21286</v>
      </c>
      <c r="B109" t="s">
        <v>289</v>
      </c>
      <c r="C109">
        <v>15477</v>
      </c>
      <c r="D109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E708-B2A0-4D44-8E57-468E1034C862}">
  <dimension ref="A1:O811"/>
  <sheetViews>
    <sheetView topLeftCell="D2" workbookViewId="0">
      <selection activeCell="F4" sqref="F4"/>
    </sheetView>
  </sheetViews>
  <sheetFormatPr defaultRowHeight="15"/>
  <cols>
    <col min="2" max="2" width="12" customWidth="1"/>
    <col min="4" max="4" width="72.85546875" customWidth="1"/>
    <col min="5" max="5" width="21.140625" customWidth="1"/>
    <col min="6" max="6" width="36.140625" customWidth="1"/>
    <col min="10" max="10" width="13.5703125" customWidth="1"/>
    <col min="11" max="11" width="24.7109375" customWidth="1"/>
    <col min="12" max="12" width="17.85546875" style="4" customWidth="1"/>
    <col min="13" max="13" width="14.7109375" style="4" customWidth="1"/>
    <col min="14" max="14" width="13.42578125" style="4" customWidth="1"/>
  </cols>
  <sheetData>
    <row r="1" spans="1:15">
      <c r="A1" t="s">
        <v>280</v>
      </c>
      <c r="B1" t="s">
        <v>281</v>
      </c>
      <c r="C1" t="s">
        <v>282</v>
      </c>
      <c r="D1" t="s">
        <v>283</v>
      </c>
      <c r="E1" t="s">
        <v>291</v>
      </c>
      <c r="F1" t="s">
        <v>292</v>
      </c>
      <c r="H1" t="s">
        <v>2</v>
      </c>
      <c r="I1" t="s">
        <v>3</v>
      </c>
      <c r="J1" t="s">
        <v>293</v>
      </c>
      <c r="K1" t="s">
        <v>294</v>
      </c>
      <c r="L1" s="4" t="s">
        <v>295</v>
      </c>
      <c r="M1" s="4" t="s">
        <v>296</v>
      </c>
      <c r="N1" s="4" t="s">
        <v>297</v>
      </c>
      <c r="O1" t="s">
        <v>4</v>
      </c>
    </row>
    <row r="2" spans="1:15">
      <c r="A2">
        <v>21013</v>
      </c>
      <c r="B2" t="s">
        <v>298</v>
      </c>
      <c r="C2">
        <v>231</v>
      </c>
      <c r="D2" t="s">
        <v>299</v>
      </c>
      <c r="E2" t="s">
        <v>300</v>
      </c>
      <c r="F2" t="s">
        <v>301</v>
      </c>
      <c r="H2" cm="1">
        <f t="array" ref="H2:H55">_xlfn.UNIQUE(A2:A811)</f>
        <v>21013</v>
      </c>
      <c r="I2">
        <f>SUMIF($A$2:$A$811, H2, $C$2:$C$811)</f>
        <v>7921</v>
      </c>
      <c r="J2">
        <f>SUMIFS($C$2:$C$811, $A$2:$A$811, H2, $E$2:$E$811, "No computer")</f>
        <v>135</v>
      </c>
      <c r="K2">
        <f>SUMIFS($C$2:$C$811, $A$2:$A$811, H2, $F$2:$F$811, "Without an Internet subscription")</f>
        <v>112</v>
      </c>
      <c r="L2" s="4">
        <f>J2/I2</f>
        <v>1.7043302613306402E-2</v>
      </c>
      <c r="M2" s="4">
        <f>K2/I2</f>
        <v>1.4139628834743088E-2</v>
      </c>
      <c r="N2" s="4">
        <f>1-(L2+M2)</f>
        <v>0.96881706855195049</v>
      </c>
      <c r="O2">
        <f>IF(N2&lt;0.9,6,IF(N2&lt;0.93,7,IF(N2&lt;0.95,8,IF(N2&lt;0.98,9,10))))</f>
        <v>9</v>
      </c>
    </row>
    <row r="3" spans="1:15">
      <c r="A3">
        <v>21013</v>
      </c>
      <c r="B3" t="s">
        <v>302</v>
      </c>
      <c r="C3">
        <v>0</v>
      </c>
      <c r="D3" t="s">
        <v>299</v>
      </c>
      <c r="E3" t="s">
        <v>300</v>
      </c>
      <c r="F3" t="s">
        <v>303</v>
      </c>
      <c r="H3">
        <v>21030</v>
      </c>
      <c r="I3">
        <f t="shared" ref="I3:I55" si="0">SUMIF($A$2:$A$811, H3, $C$2:$C$811)</f>
        <v>34783</v>
      </c>
      <c r="J3">
        <f t="shared" ref="J3:J54" si="1">SUMIFS($C$2:$C$811, $A$2:$A$811, H3, $E$2:$E$811, "No computer")</f>
        <v>421</v>
      </c>
      <c r="K3">
        <f t="shared" ref="K3:K55" si="2">SUMIFS($C$2:$C$811, $A$2:$A$811, H3, $F$2:$F$811, "Without an Internet subscription")</f>
        <v>426</v>
      </c>
      <c r="L3" s="4">
        <f t="shared" ref="L3:L55" si="3">J3/I3</f>
        <v>1.2103613834344364E-2</v>
      </c>
      <c r="M3" s="4">
        <f t="shared" ref="M3:M55" si="4">K3/I3</f>
        <v>1.2247362217175057E-2</v>
      </c>
      <c r="N3" s="4">
        <f t="shared" ref="N3:N55" si="5">1-(L3+M3)</f>
        <v>0.97564902394848063</v>
      </c>
      <c r="O3">
        <f t="shared" ref="O3:O55" si="6">IF(N3&lt;0.9,6,IF(N3&lt;0.93,7,IF(N3&lt;0.95,8,IF(N3&lt;0.98,9,10))))</f>
        <v>9</v>
      </c>
    </row>
    <row r="4" spans="1:15">
      <c r="A4">
        <v>21013</v>
      </c>
      <c r="B4" t="s">
        <v>304</v>
      </c>
      <c r="C4">
        <v>231</v>
      </c>
      <c r="D4" t="s">
        <v>299</v>
      </c>
      <c r="E4" t="s">
        <v>300</v>
      </c>
      <c r="F4" t="s">
        <v>305</v>
      </c>
      <c r="H4">
        <v>21031</v>
      </c>
      <c r="I4">
        <f t="shared" si="0"/>
        <v>36</v>
      </c>
      <c r="J4">
        <f t="shared" si="1"/>
        <v>0</v>
      </c>
      <c r="K4">
        <f t="shared" si="2"/>
        <v>0</v>
      </c>
      <c r="L4" s="4">
        <f t="shared" si="3"/>
        <v>0</v>
      </c>
      <c r="M4" s="4">
        <f t="shared" si="4"/>
        <v>0</v>
      </c>
      <c r="N4" s="4">
        <f t="shared" si="5"/>
        <v>1</v>
      </c>
      <c r="O4">
        <f t="shared" si="6"/>
        <v>10</v>
      </c>
    </row>
    <row r="5" spans="1:15">
      <c r="A5">
        <v>21013</v>
      </c>
      <c r="B5" t="s">
        <v>306</v>
      </c>
      <c r="C5">
        <v>0</v>
      </c>
      <c r="D5" t="s">
        <v>299</v>
      </c>
      <c r="E5" t="s">
        <v>300</v>
      </c>
      <c r="F5" t="s">
        <v>307</v>
      </c>
      <c r="H5">
        <v>21043</v>
      </c>
      <c r="I5">
        <f t="shared" si="0"/>
        <v>62176</v>
      </c>
      <c r="J5">
        <f t="shared" si="1"/>
        <v>418</v>
      </c>
      <c r="K5">
        <f t="shared" si="2"/>
        <v>413</v>
      </c>
      <c r="L5" s="4">
        <f t="shared" si="3"/>
        <v>6.722851260936696E-3</v>
      </c>
      <c r="M5" s="4">
        <f t="shared" si="4"/>
        <v>6.6424343798250126E-3</v>
      </c>
      <c r="N5" s="4">
        <f t="shared" si="5"/>
        <v>0.98663471435923833</v>
      </c>
      <c r="O5">
        <f t="shared" si="6"/>
        <v>10</v>
      </c>
    </row>
    <row r="6" spans="1:15">
      <c r="A6">
        <v>21013</v>
      </c>
      <c r="B6" t="s">
        <v>308</v>
      </c>
      <c r="C6">
        <v>47</v>
      </c>
      <c r="D6" t="s">
        <v>299</v>
      </c>
      <c r="E6" t="s">
        <v>309</v>
      </c>
      <c r="F6" t="s">
        <v>301</v>
      </c>
      <c r="H6">
        <v>21051</v>
      </c>
      <c r="I6">
        <f t="shared" si="0"/>
        <v>212</v>
      </c>
      <c r="J6">
        <f t="shared" si="1"/>
        <v>0</v>
      </c>
      <c r="K6">
        <f t="shared" si="2"/>
        <v>0</v>
      </c>
      <c r="L6" s="4">
        <f t="shared" si="3"/>
        <v>0</v>
      </c>
      <c r="M6" s="4">
        <f t="shared" si="4"/>
        <v>0</v>
      </c>
      <c r="N6" s="4">
        <f t="shared" si="5"/>
        <v>1</v>
      </c>
      <c r="O6">
        <f t="shared" si="6"/>
        <v>10</v>
      </c>
    </row>
    <row r="7" spans="1:15">
      <c r="A7">
        <v>21013</v>
      </c>
      <c r="B7" t="s">
        <v>310</v>
      </c>
      <c r="C7">
        <v>1425</v>
      </c>
      <c r="D7" t="s">
        <v>311</v>
      </c>
      <c r="E7" t="s">
        <v>300</v>
      </c>
      <c r="F7" t="s">
        <v>301</v>
      </c>
      <c r="H7">
        <v>21052</v>
      </c>
      <c r="I7">
        <f t="shared" si="0"/>
        <v>336</v>
      </c>
      <c r="J7">
        <f t="shared" si="1"/>
        <v>0</v>
      </c>
      <c r="K7">
        <f t="shared" si="2"/>
        <v>0</v>
      </c>
      <c r="L7" s="4">
        <f t="shared" si="3"/>
        <v>0</v>
      </c>
      <c r="M7" s="4">
        <f t="shared" si="4"/>
        <v>0</v>
      </c>
      <c r="N7" s="4">
        <f t="shared" si="5"/>
        <v>1</v>
      </c>
      <c r="O7">
        <f t="shared" si="6"/>
        <v>10</v>
      </c>
    </row>
    <row r="8" spans="1:15">
      <c r="A8">
        <v>21013</v>
      </c>
      <c r="B8" t="s">
        <v>312</v>
      </c>
      <c r="C8">
        <v>0</v>
      </c>
      <c r="D8" t="s">
        <v>311</v>
      </c>
      <c r="E8" t="s">
        <v>300</v>
      </c>
      <c r="F8" t="s">
        <v>303</v>
      </c>
      <c r="H8">
        <v>21053</v>
      </c>
      <c r="I8">
        <f t="shared" si="0"/>
        <v>4502</v>
      </c>
      <c r="J8">
        <f t="shared" si="1"/>
        <v>82</v>
      </c>
      <c r="K8">
        <f t="shared" si="2"/>
        <v>54</v>
      </c>
      <c r="L8" s="4">
        <f t="shared" si="3"/>
        <v>1.8214127054642381E-2</v>
      </c>
      <c r="M8" s="4">
        <f t="shared" si="4"/>
        <v>1.1994669035984007E-2</v>
      </c>
      <c r="N8" s="4">
        <f t="shared" si="5"/>
        <v>0.96979120390937357</v>
      </c>
      <c r="O8">
        <f t="shared" si="6"/>
        <v>9</v>
      </c>
    </row>
    <row r="9" spans="1:15">
      <c r="A9">
        <v>21013</v>
      </c>
      <c r="B9" t="s">
        <v>313</v>
      </c>
      <c r="C9">
        <v>1346</v>
      </c>
      <c r="D9" t="s">
        <v>311</v>
      </c>
      <c r="E9" t="s">
        <v>300</v>
      </c>
      <c r="F9" t="s">
        <v>305</v>
      </c>
      <c r="H9">
        <v>21057</v>
      </c>
      <c r="I9">
        <f t="shared" si="0"/>
        <v>5938</v>
      </c>
      <c r="J9">
        <f t="shared" si="1"/>
        <v>116</v>
      </c>
      <c r="K9">
        <f t="shared" si="2"/>
        <v>198</v>
      </c>
      <c r="L9" s="4">
        <f t="shared" si="3"/>
        <v>1.9535197036039072E-2</v>
      </c>
      <c r="M9" s="4">
        <f t="shared" si="4"/>
        <v>3.3344560458066691E-2</v>
      </c>
      <c r="N9" s="4">
        <f t="shared" si="5"/>
        <v>0.94712024250589422</v>
      </c>
      <c r="O9">
        <f t="shared" si="6"/>
        <v>8</v>
      </c>
    </row>
    <row r="10" spans="1:15">
      <c r="A10">
        <v>21013</v>
      </c>
      <c r="B10" t="s">
        <v>314</v>
      </c>
      <c r="C10">
        <v>79</v>
      </c>
      <c r="D10" t="s">
        <v>311</v>
      </c>
      <c r="E10" t="s">
        <v>300</v>
      </c>
      <c r="F10" t="s">
        <v>307</v>
      </c>
      <c r="H10">
        <v>21071</v>
      </c>
      <c r="I10">
        <f t="shared" si="0"/>
        <v>498</v>
      </c>
      <c r="J10">
        <f t="shared" si="1"/>
        <v>0</v>
      </c>
      <c r="K10">
        <f t="shared" si="2"/>
        <v>0</v>
      </c>
      <c r="L10" s="4">
        <f t="shared" si="3"/>
        <v>0</v>
      </c>
      <c r="M10" s="4">
        <f t="shared" si="4"/>
        <v>0</v>
      </c>
      <c r="N10" s="4">
        <f t="shared" si="5"/>
        <v>1</v>
      </c>
      <c r="O10">
        <f t="shared" si="6"/>
        <v>10</v>
      </c>
    </row>
    <row r="11" spans="1:15">
      <c r="A11">
        <v>21013</v>
      </c>
      <c r="B11" t="s">
        <v>315</v>
      </c>
      <c r="C11">
        <v>82</v>
      </c>
      <c r="D11" t="s">
        <v>311</v>
      </c>
      <c r="E11" t="s">
        <v>309</v>
      </c>
      <c r="F11" t="s">
        <v>301</v>
      </c>
      <c r="H11">
        <v>21074</v>
      </c>
      <c r="I11">
        <f t="shared" si="0"/>
        <v>20825</v>
      </c>
      <c r="J11">
        <f t="shared" si="1"/>
        <v>419</v>
      </c>
      <c r="K11">
        <f t="shared" si="2"/>
        <v>138</v>
      </c>
      <c r="L11" s="4">
        <f t="shared" si="3"/>
        <v>2.0120048019207682E-2</v>
      </c>
      <c r="M11" s="4">
        <f t="shared" si="4"/>
        <v>6.626650660264106E-3</v>
      </c>
      <c r="N11" s="4">
        <f t="shared" si="5"/>
        <v>0.97325330132052823</v>
      </c>
      <c r="O11">
        <f t="shared" si="6"/>
        <v>9</v>
      </c>
    </row>
    <row r="12" spans="1:15">
      <c r="A12">
        <v>21013</v>
      </c>
      <c r="B12" t="s">
        <v>316</v>
      </c>
      <c r="C12">
        <v>2237</v>
      </c>
      <c r="D12" t="s">
        <v>317</v>
      </c>
      <c r="E12" t="s">
        <v>300</v>
      </c>
      <c r="F12" t="s">
        <v>301</v>
      </c>
      <c r="H12">
        <v>21082</v>
      </c>
      <c r="I12">
        <f t="shared" si="0"/>
        <v>844</v>
      </c>
      <c r="J12">
        <f t="shared" si="1"/>
        <v>0</v>
      </c>
      <c r="K12">
        <f t="shared" si="2"/>
        <v>28</v>
      </c>
      <c r="L12" s="4">
        <f t="shared" si="3"/>
        <v>0</v>
      </c>
      <c r="M12" s="4">
        <f t="shared" si="4"/>
        <v>3.3175355450236969E-2</v>
      </c>
      <c r="N12" s="4">
        <f t="shared" si="5"/>
        <v>0.96682464454976302</v>
      </c>
      <c r="O12">
        <f t="shared" si="6"/>
        <v>9</v>
      </c>
    </row>
    <row r="13" spans="1:15">
      <c r="A13">
        <v>21013</v>
      </c>
      <c r="B13" t="s">
        <v>318</v>
      </c>
      <c r="C13">
        <v>0</v>
      </c>
      <c r="D13" t="s">
        <v>317</v>
      </c>
      <c r="E13" t="s">
        <v>300</v>
      </c>
      <c r="F13" t="s">
        <v>303</v>
      </c>
      <c r="H13">
        <v>21085</v>
      </c>
      <c r="I13">
        <f t="shared" si="0"/>
        <v>24460</v>
      </c>
      <c r="J13">
        <f t="shared" si="1"/>
        <v>260</v>
      </c>
      <c r="K13">
        <f t="shared" si="2"/>
        <v>886</v>
      </c>
      <c r="L13" s="4">
        <f t="shared" si="3"/>
        <v>1.0629599345870809E-2</v>
      </c>
      <c r="M13" s="4">
        <f t="shared" si="4"/>
        <v>3.6222403924775146E-2</v>
      </c>
      <c r="N13" s="4">
        <f t="shared" si="5"/>
        <v>0.95314799672935402</v>
      </c>
      <c r="O13">
        <f t="shared" si="6"/>
        <v>9</v>
      </c>
    </row>
    <row r="14" spans="1:15">
      <c r="A14">
        <v>21013</v>
      </c>
      <c r="B14" t="s">
        <v>319</v>
      </c>
      <c r="C14">
        <v>2204</v>
      </c>
      <c r="D14" t="s">
        <v>317</v>
      </c>
      <c r="E14" t="s">
        <v>300</v>
      </c>
      <c r="F14" t="s">
        <v>305</v>
      </c>
      <c r="H14">
        <v>21087</v>
      </c>
      <c r="I14">
        <f t="shared" si="0"/>
        <v>8539</v>
      </c>
      <c r="J14">
        <f t="shared" si="1"/>
        <v>187</v>
      </c>
      <c r="K14">
        <f t="shared" si="2"/>
        <v>205</v>
      </c>
      <c r="L14" s="4">
        <f t="shared" si="3"/>
        <v>2.1899519850099542E-2</v>
      </c>
      <c r="M14" s="4">
        <f t="shared" si="4"/>
        <v>2.4007495022836396E-2</v>
      </c>
      <c r="N14" s="4">
        <f t="shared" si="5"/>
        <v>0.95409298512706409</v>
      </c>
      <c r="O14">
        <f t="shared" si="6"/>
        <v>9</v>
      </c>
    </row>
    <row r="15" spans="1:15">
      <c r="A15">
        <v>21013</v>
      </c>
      <c r="B15" t="s">
        <v>320</v>
      </c>
      <c r="C15">
        <v>33</v>
      </c>
      <c r="D15" t="s">
        <v>317</v>
      </c>
      <c r="E15" t="s">
        <v>300</v>
      </c>
      <c r="F15" t="s">
        <v>307</v>
      </c>
      <c r="H15">
        <v>21093</v>
      </c>
      <c r="I15">
        <f t="shared" si="0"/>
        <v>55055</v>
      </c>
      <c r="J15">
        <f t="shared" si="1"/>
        <v>661</v>
      </c>
      <c r="K15">
        <f t="shared" si="2"/>
        <v>685</v>
      </c>
      <c r="L15" s="4">
        <f t="shared" si="3"/>
        <v>1.200617564253928E-2</v>
      </c>
      <c r="M15" s="4">
        <f t="shared" si="4"/>
        <v>1.2442103351194261E-2</v>
      </c>
      <c r="N15" s="4">
        <f t="shared" si="5"/>
        <v>0.97555172100626641</v>
      </c>
      <c r="O15">
        <f t="shared" si="6"/>
        <v>9</v>
      </c>
    </row>
    <row r="16" spans="1:15">
      <c r="A16">
        <v>21013</v>
      </c>
      <c r="B16" t="s">
        <v>321</v>
      </c>
      <c r="C16">
        <v>6</v>
      </c>
      <c r="D16" t="s">
        <v>317</v>
      </c>
      <c r="E16" t="s">
        <v>309</v>
      </c>
      <c r="F16" t="s">
        <v>301</v>
      </c>
      <c r="H16">
        <v>21102</v>
      </c>
      <c r="I16">
        <f t="shared" si="0"/>
        <v>17214</v>
      </c>
      <c r="J16">
        <f t="shared" si="1"/>
        <v>218</v>
      </c>
      <c r="K16">
        <f t="shared" si="2"/>
        <v>279</v>
      </c>
      <c r="L16" s="4">
        <f t="shared" si="3"/>
        <v>1.2664110607644941E-2</v>
      </c>
      <c r="M16" s="4">
        <f t="shared" si="4"/>
        <v>1.620773788776577E-2</v>
      </c>
      <c r="N16" s="4">
        <f t="shared" si="5"/>
        <v>0.97112815150458931</v>
      </c>
      <c r="O16">
        <f t="shared" si="6"/>
        <v>9</v>
      </c>
    </row>
    <row r="17" spans="1:15">
      <c r="A17">
        <v>21030</v>
      </c>
      <c r="B17" t="s">
        <v>298</v>
      </c>
      <c r="C17">
        <v>1195</v>
      </c>
      <c r="D17" t="s">
        <v>299</v>
      </c>
      <c r="E17" t="s">
        <v>300</v>
      </c>
      <c r="F17" t="s">
        <v>301</v>
      </c>
      <c r="H17">
        <v>21104</v>
      </c>
      <c r="I17">
        <f t="shared" si="0"/>
        <v>8017</v>
      </c>
      <c r="J17">
        <f t="shared" si="1"/>
        <v>29</v>
      </c>
      <c r="K17">
        <f t="shared" si="2"/>
        <v>142</v>
      </c>
      <c r="L17" s="4">
        <f t="shared" si="3"/>
        <v>3.6173132094299613E-3</v>
      </c>
      <c r="M17" s="4">
        <f t="shared" si="4"/>
        <v>1.771236123238119E-2</v>
      </c>
      <c r="N17" s="4">
        <f t="shared" si="5"/>
        <v>0.97867032555818889</v>
      </c>
      <c r="O17">
        <f t="shared" si="6"/>
        <v>9</v>
      </c>
    </row>
    <row r="18" spans="1:15">
      <c r="A18">
        <v>21030</v>
      </c>
      <c r="B18" t="s">
        <v>302</v>
      </c>
      <c r="C18">
        <v>0</v>
      </c>
      <c r="D18" t="s">
        <v>299</v>
      </c>
      <c r="E18" t="s">
        <v>300</v>
      </c>
      <c r="F18" t="s">
        <v>303</v>
      </c>
      <c r="H18">
        <v>21111</v>
      </c>
      <c r="I18">
        <f t="shared" si="0"/>
        <v>6860</v>
      </c>
      <c r="J18">
        <f t="shared" si="1"/>
        <v>68</v>
      </c>
      <c r="K18">
        <f t="shared" si="2"/>
        <v>45</v>
      </c>
      <c r="L18" s="4">
        <f t="shared" si="3"/>
        <v>9.9125364431486875E-3</v>
      </c>
      <c r="M18" s="4">
        <f t="shared" si="4"/>
        <v>6.5597667638483967E-3</v>
      </c>
      <c r="N18" s="4">
        <f t="shared" si="5"/>
        <v>0.98352769679300289</v>
      </c>
      <c r="O18">
        <f t="shared" si="6"/>
        <v>10</v>
      </c>
    </row>
    <row r="19" spans="1:15">
      <c r="A19">
        <v>21030</v>
      </c>
      <c r="B19" t="s">
        <v>304</v>
      </c>
      <c r="C19">
        <v>1162</v>
      </c>
      <c r="D19" t="s">
        <v>299</v>
      </c>
      <c r="E19" t="s">
        <v>300</v>
      </c>
      <c r="F19" t="s">
        <v>305</v>
      </c>
      <c r="H19">
        <v>21117</v>
      </c>
      <c r="I19">
        <f t="shared" si="0"/>
        <v>81877</v>
      </c>
      <c r="J19">
        <f t="shared" si="1"/>
        <v>1007</v>
      </c>
      <c r="K19">
        <f t="shared" si="2"/>
        <v>1696</v>
      </c>
      <c r="L19" s="4">
        <f t="shared" si="3"/>
        <v>1.2298936209191837E-2</v>
      </c>
      <c r="M19" s="4">
        <f t="shared" si="4"/>
        <v>2.0713997826007302E-2</v>
      </c>
      <c r="N19" s="4">
        <f t="shared" si="5"/>
        <v>0.96698706596480088</v>
      </c>
      <c r="O19">
        <f t="shared" si="6"/>
        <v>9</v>
      </c>
    </row>
    <row r="20" spans="1:15">
      <c r="A20">
        <v>21030</v>
      </c>
      <c r="B20" t="s">
        <v>306</v>
      </c>
      <c r="C20">
        <v>33</v>
      </c>
      <c r="D20" t="s">
        <v>299</v>
      </c>
      <c r="E20" t="s">
        <v>300</v>
      </c>
      <c r="F20" t="s">
        <v>307</v>
      </c>
      <c r="H20">
        <v>21120</v>
      </c>
      <c r="I20">
        <f t="shared" si="0"/>
        <v>10050</v>
      </c>
      <c r="J20">
        <f t="shared" si="1"/>
        <v>50</v>
      </c>
      <c r="K20">
        <f t="shared" si="2"/>
        <v>69</v>
      </c>
      <c r="L20" s="4">
        <f t="shared" si="3"/>
        <v>4.9751243781094526E-3</v>
      </c>
      <c r="M20" s="4">
        <f t="shared" si="4"/>
        <v>6.8656716417910451E-3</v>
      </c>
      <c r="N20" s="4">
        <f t="shared" si="5"/>
        <v>0.98815920398009949</v>
      </c>
      <c r="O20">
        <f t="shared" si="6"/>
        <v>10</v>
      </c>
    </row>
    <row r="21" spans="1:15">
      <c r="A21">
        <v>21030</v>
      </c>
      <c r="B21" t="s">
        <v>308</v>
      </c>
      <c r="C21">
        <v>35</v>
      </c>
      <c r="D21" t="s">
        <v>299</v>
      </c>
      <c r="E21" t="s">
        <v>309</v>
      </c>
      <c r="F21" t="s">
        <v>301</v>
      </c>
      <c r="H21">
        <v>21128</v>
      </c>
      <c r="I21">
        <f t="shared" si="0"/>
        <v>20748</v>
      </c>
      <c r="J21">
        <f t="shared" si="1"/>
        <v>368</v>
      </c>
      <c r="K21">
        <f t="shared" si="2"/>
        <v>562</v>
      </c>
      <c r="L21" s="4">
        <f t="shared" si="3"/>
        <v>1.7736649315596684E-2</v>
      </c>
      <c r="M21" s="4">
        <f t="shared" si="4"/>
        <v>2.7086948139579719E-2</v>
      </c>
      <c r="N21" s="4">
        <f t="shared" si="5"/>
        <v>0.95517640254482361</v>
      </c>
      <c r="O21">
        <f t="shared" si="6"/>
        <v>9</v>
      </c>
    </row>
    <row r="22" spans="1:15">
      <c r="A22">
        <v>21030</v>
      </c>
      <c r="B22" t="s">
        <v>310</v>
      </c>
      <c r="C22">
        <v>6564</v>
      </c>
      <c r="D22" t="s">
        <v>311</v>
      </c>
      <c r="E22" t="s">
        <v>300</v>
      </c>
      <c r="F22" t="s">
        <v>301</v>
      </c>
      <c r="H22">
        <v>21131</v>
      </c>
      <c r="I22">
        <f t="shared" si="0"/>
        <v>10250</v>
      </c>
      <c r="J22">
        <f t="shared" si="1"/>
        <v>24</v>
      </c>
      <c r="K22">
        <f t="shared" si="2"/>
        <v>87</v>
      </c>
      <c r="L22" s="4">
        <f t="shared" si="3"/>
        <v>2.3414634146341463E-3</v>
      </c>
      <c r="M22" s="4">
        <f t="shared" si="4"/>
        <v>8.4878048780487811E-3</v>
      </c>
      <c r="N22" s="4">
        <f t="shared" si="5"/>
        <v>0.98917073170731706</v>
      </c>
      <c r="O22">
        <f t="shared" si="6"/>
        <v>10</v>
      </c>
    </row>
    <row r="23" spans="1:15">
      <c r="A23">
        <v>21030</v>
      </c>
      <c r="B23" t="s">
        <v>312</v>
      </c>
      <c r="C23">
        <v>0</v>
      </c>
      <c r="D23" t="s">
        <v>311</v>
      </c>
      <c r="E23" t="s">
        <v>300</v>
      </c>
      <c r="F23" t="s">
        <v>303</v>
      </c>
      <c r="H23">
        <v>21133</v>
      </c>
      <c r="I23">
        <f t="shared" si="0"/>
        <v>45225</v>
      </c>
      <c r="J23">
        <f t="shared" si="1"/>
        <v>633</v>
      </c>
      <c r="K23">
        <f t="shared" si="2"/>
        <v>1051</v>
      </c>
      <c r="L23" s="4">
        <f t="shared" si="3"/>
        <v>1.3996683250414593E-2</v>
      </c>
      <c r="M23" s="4">
        <f t="shared" si="4"/>
        <v>2.323935876174682E-2</v>
      </c>
      <c r="N23" s="4">
        <f t="shared" si="5"/>
        <v>0.96276395798783854</v>
      </c>
      <c r="O23">
        <f t="shared" si="6"/>
        <v>9</v>
      </c>
    </row>
    <row r="24" spans="1:15">
      <c r="A24">
        <v>21030</v>
      </c>
      <c r="B24" t="s">
        <v>313</v>
      </c>
      <c r="C24">
        <v>6326</v>
      </c>
      <c r="D24" t="s">
        <v>311</v>
      </c>
      <c r="E24" t="s">
        <v>300</v>
      </c>
      <c r="F24" t="s">
        <v>305</v>
      </c>
      <c r="H24">
        <v>21136</v>
      </c>
      <c r="I24">
        <f t="shared" si="0"/>
        <v>47349</v>
      </c>
      <c r="J24">
        <f t="shared" si="1"/>
        <v>539</v>
      </c>
      <c r="K24">
        <f t="shared" si="2"/>
        <v>446</v>
      </c>
      <c r="L24" s="4">
        <f t="shared" si="3"/>
        <v>1.1383556146909122E-2</v>
      </c>
      <c r="M24" s="4">
        <f t="shared" si="4"/>
        <v>9.4194175167374179E-3</v>
      </c>
      <c r="N24" s="4">
        <f t="shared" si="5"/>
        <v>0.97919702633635342</v>
      </c>
      <c r="O24">
        <f t="shared" si="6"/>
        <v>9</v>
      </c>
    </row>
    <row r="25" spans="1:15">
      <c r="A25">
        <v>21030</v>
      </c>
      <c r="B25" t="s">
        <v>314</v>
      </c>
      <c r="C25">
        <v>238</v>
      </c>
      <c r="D25" t="s">
        <v>311</v>
      </c>
      <c r="E25" t="s">
        <v>300</v>
      </c>
      <c r="F25" t="s">
        <v>307</v>
      </c>
      <c r="H25">
        <v>21152</v>
      </c>
      <c r="I25">
        <f t="shared" si="0"/>
        <v>8625</v>
      </c>
      <c r="J25">
        <f t="shared" si="1"/>
        <v>49</v>
      </c>
      <c r="K25">
        <f t="shared" si="2"/>
        <v>173</v>
      </c>
      <c r="L25" s="4">
        <f t="shared" si="3"/>
        <v>5.6811594202898549E-3</v>
      </c>
      <c r="M25" s="4">
        <f t="shared" si="4"/>
        <v>2.0057971014492755E-2</v>
      </c>
      <c r="N25" s="4">
        <f t="shared" si="5"/>
        <v>0.9742608695652174</v>
      </c>
      <c r="O25">
        <f t="shared" si="6"/>
        <v>9</v>
      </c>
    </row>
    <row r="26" spans="1:15">
      <c r="A26">
        <v>21030</v>
      </c>
      <c r="B26" t="s">
        <v>315</v>
      </c>
      <c r="C26">
        <v>282</v>
      </c>
      <c r="D26" t="s">
        <v>311</v>
      </c>
      <c r="E26" t="s">
        <v>309</v>
      </c>
      <c r="F26" t="s">
        <v>301</v>
      </c>
      <c r="H26">
        <v>21153</v>
      </c>
      <c r="I26">
        <f t="shared" si="0"/>
        <v>834</v>
      </c>
      <c r="J26">
        <f t="shared" si="1"/>
        <v>28</v>
      </c>
      <c r="K26">
        <f t="shared" si="2"/>
        <v>7</v>
      </c>
      <c r="L26" s="4">
        <f t="shared" si="3"/>
        <v>3.3573141486810551E-2</v>
      </c>
      <c r="M26" s="4">
        <f t="shared" si="4"/>
        <v>8.3932853717026377E-3</v>
      </c>
      <c r="N26" s="4">
        <f t="shared" si="5"/>
        <v>0.95803357314148685</v>
      </c>
      <c r="O26">
        <f t="shared" si="6"/>
        <v>9</v>
      </c>
    </row>
    <row r="27" spans="1:15">
      <c r="A27">
        <v>21030</v>
      </c>
      <c r="B27" t="s">
        <v>316</v>
      </c>
      <c r="C27">
        <v>9422</v>
      </c>
      <c r="D27" t="s">
        <v>317</v>
      </c>
      <c r="E27" t="s">
        <v>300</v>
      </c>
      <c r="F27" t="s">
        <v>301</v>
      </c>
      <c r="H27">
        <v>21155</v>
      </c>
      <c r="I27">
        <f t="shared" si="0"/>
        <v>4194</v>
      </c>
      <c r="J27">
        <f t="shared" si="1"/>
        <v>118</v>
      </c>
      <c r="K27">
        <f t="shared" si="2"/>
        <v>119</v>
      </c>
      <c r="L27" s="4">
        <f t="shared" si="3"/>
        <v>2.8135431568907965E-2</v>
      </c>
      <c r="M27" s="4">
        <f t="shared" si="4"/>
        <v>2.8373867429661422E-2</v>
      </c>
      <c r="N27" s="4">
        <f t="shared" si="5"/>
        <v>0.94349070100143062</v>
      </c>
      <c r="O27">
        <f t="shared" si="6"/>
        <v>8</v>
      </c>
    </row>
    <row r="28" spans="1:15">
      <c r="A28">
        <v>21030</v>
      </c>
      <c r="B28" t="s">
        <v>318</v>
      </c>
      <c r="C28">
        <v>0</v>
      </c>
      <c r="D28" t="s">
        <v>317</v>
      </c>
      <c r="E28" t="s">
        <v>300</v>
      </c>
      <c r="F28" t="s">
        <v>303</v>
      </c>
      <c r="H28">
        <v>21156</v>
      </c>
      <c r="I28">
        <f t="shared" si="0"/>
        <v>348</v>
      </c>
      <c r="J28">
        <f t="shared" si="1"/>
        <v>0</v>
      </c>
      <c r="K28">
        <f t="shared" si="2"/>
        <v>0</v>
      </c>
      <c r="L28" s="4">
        <f t="shared" si="3"/>
        <v>0</v>
      </c>
      <c r="M28" s="4">
        <f t="shared" si="4"/>
        <v>0</v>
      </c>
      <c r="N28" s="4">
        <f t="shared" si="5"/>
        <v>1</v>
      </c>
      <c r="O28">
        <f t="shared" si="6"/>
        <v>10</v>
      </c>
    </row>
    <row r="29" spans="1:15">
      <c r="A29">
        <v>21030</v>
      </c>
      <c r="B29" t="s">
        <v>319</v>
      </c>
      <c r="C29">
        <v>9267</v>
      </c>
      <c r="D29" t="s">
        <v>317</v>
      </c>
      <c r="E29" t="s">
        <v>300</v>
      </c>
      <c r="F29" t="s">
        <v>305</v>
      </c>
      <c r="H29">
        <v>21161</v>
      </c>
      <c r="I29">
        <f t="shared" si="0"/>
        <v>7039</v>
      </c>
      <c r="J29">
        <f t="shared" si="1"/>
        <v>85</v>
      </c>
      <c r="K29">
        <f t="shared" si="2"/>
        <v>136</v>
      </c>
      <c r="L29" s="4">
        <f t="shared" si="3"/>
        <v>1.2075578917459867E-2</v>
      </c>
      <c r="M29" s="4">
        <f t="shared" si="4"/>
        <v>1.9320926267935787E-2</v>
      </c>
      <c r="N29" s="4">
        <f t="shared" si="5"/>
        <v>0.96860349481460439</v>
      </c>
      <c r="O29">
        <f t="shared" si="6"/>
        <v>9</v>
      </c>
    </row>
    <row r="30" spans="1:15">
      <c r="A30">
        <v>21030</v>
      </c>
      <c r="B30" t="s">
        <v>320</v>
      </c>
      <c r="C30">
        <v>155</v>
      </c>
      <c r="D30" t="s">
        <v>317</v>
      </c>
      <c r="E30" t="s">
        <v>300</v>
      </c>
      <c r="F30" t="s">
        <v>307</v>
      </c>
      <c r="H30">
        <v>21162</v>
      </c>
      <c r="I30">
        <f t="shared" si="0"/>
        <v>5526</v>
      </c>
      <c r="J30">
        <f t="shared" si="1"/>
        <v>54</v>
      </c>
      <c r="K30">
        <f t="shared" si="2"/>
        <v>45</v>
      </c>
      <c r="L30" s="4">
        <f t="shared" si="3"/>
        <v>9.7719869706840382E-3</v>
      </c>
      <c r="M30" s="4">
        <f t="shared" si="4"/>
        <v>8.1433224755700327E-3</v>
      </c>
      <c r="N30" s="4">
        <f t="shared" si="5"/>
        <v>0.98208469055374592</v>
      </c>
      <c r="O30">
        <f t="shared" si="6"/>
        <v>10</v>
      </c>
    </row>
    <row r="31" spans="1:15">
      <c r="A31">
        <v>21030</v>
      </c>
      <c r="B31" t="s">
        <v>321</v>
      </c>
      <c r="C31">
        <v>104</v>
      </c>
      <c r="D31" t="s">
        <v>317</v>
      </c>
      <c r="E31" t="s">
        <v>309</v>
      </c>
      <c r="F31" t="s">
        <v>301</v>
      </c>
      <c r="H31">
        <v>21163</v>
      </c>
      <c r="I31">
        <f t="shared" si="0"/>
        <v>9379</v>
      </c>
      <c r="J31">
        <f t="shared" si="1"/>
        <v>39</v>
      </c>
      <c r="K31">
        <f t="shared" si="2"/>
        <v>130</v>
      </c>
      <c r="L31" s="4">
        <f t="shared" si="3"/>
        <v>4.1582258236485762E-3</v>
      </c>
      <c r="M31" s="4">
        <f>K31/I31</f>
        <v>1.3860752745495255E-2</v>
      </c>
      <c r="N31" s="4">
        <f t="shared" si="5"/>
        <v>0.98198102143085619</v>
      </c>
      <c r="O31">
        <f t="shared" si="6"/>
        <v>10</v>
      </c>
    </row>
    <row r="32" spans="1:15">
      <c r="A32">
        <v>21031</v>
      </c>
      <c r="B32" t="s">
        <v>298</v>
      </c>
      <c r="C32">
        <v>0</v>
      </c>
      <c r="D32" t="s">
        <v>299</v>
      </c>
      <c r="E32" t="s">
        <v>300</v>
      </c>
      <c r="F32" t="s">
        <v>301</v>
      </c>
      <c r="H32">
        <v>21204</v>
      </c>
      <c r="I32">
        <f t="shared" si="0"/>
        <v>22938</v>
      </c>
      <c r="J32">
        <f t="shared" si="1"/>
        <v>206</v>
      </c>
      <c r="K32">
        <f t="shared" si="2"/>
        <v>641</v>
      </c>
      <c r="L32" s="4">
        <f t="shared" si="3"/>
        <v>8.980730665271601E-3</v>
      </c>
      <c r="M32" s="4">
        <f t="shared" si="4"/>
        <v>2.7944894934170371E-2</v>
      </c>
      <c r="N32" s="4">
        <f t="shared" si="5"/>
        <v>0.96307437440055799</v>
      </c>
      <c r="O32">
        <f t="shared" si="6"/>
        <v>9</v>
      </c>
    </row>
    <row r="33" spans="1:15">
      <c r="A33">
        <v>21031</v>
      </c>
      <c r="B33" t="s">
        <v>302</v>
      </c>
      <c r="C33">
        <v>0</v>
      </c>
      <c r="D33" t="s">
        <v>299</v>
      </c>
      <c r="E33" t="s">
        <v>300</v>
      </c>
      <c r="F33" t="s">
        <v>303</v>
      </c>
      <c r="H33">
        <v>21206</v>
      </c>
      <c r="I33">
        <f t="shared" si="0"/>
        <v>66702</v>
      </c>
      <c r="J33">
        <f t="shared" si="1"/>
        <v>1620</v>
      </c>
      <c r="K33">
        <f t="shared" si="2"/>
        <v>2330</v>
      </c>
      <c r="L33" s="4">
        <f t="shared" si="3"/>
        <v>2.4287127822254204E-2</v>
      </c>
      <c r="M33" s="4">
        <f t="shared" si="4"/>
        <v>3.4931486312254505E-2</v>
      </c>
      <c r="N33" s="4">
        <f t="shared" si="5"/>
        <v>0.94078138586549132</v>
      </c>
      <c r="O33">
        <f t="shared" si="6"/>
        <v>8</v>
      </c>
    </row>
    <row r="34" spans="1:15">
      <c r="A34">
        <v>21031</v>
      </c>
      <c r="B34" t="s">
        <v>304</v>
      </c>
      <c r="C34">
        <v>0</v>
      </c>
      <c r="D34" t="s">
        <v>299</v>
      </c>
      <c r="E34" t="s">
        <v>300</v>
      </c>
      <c r="F34" t="s">
        <v>305</v>
      </c>
      <c r="H34">
        <v>21207</v>
      </c>
      <c r="I34">
        <f t="shared" si="0"/>
        <v>66769</v>
      </c>
      <c r="J34">
        <f t="shared" si="1"/>
        <v>1429</v>
      </c>
      <c r="K34">
        <f t="shared" si="2"/>
        <v>5473</v>
      </c>
      <c r="L34" s="4">
        <f t="shared" si="3"/>
        <v>2.1402147703275472E-2</v>
      </c>
      <c r="M34" s="4">
        <f t="shared" si="4"/>
        <v>8.1969177312824812E-2</v>
      </c>
      <c r="N34" s="4">
        <f t="shared" si="5"/>
        <v>0.89662867498389975</v>
      </c>
      <c r="O34">
        <f t="shared" si="6"/>
        <v>6</v>
      </c>
    </row>
    <row r="35" spans="1:15">
      <c r="A35">
        <v>21031</v>
      </c>
      <c r="B35" t="s">
        <v>306</v>
      </c>
      <c r="C35">
        <v>0</v>
      </c>
      <c r="D35" t="s">
        <v>299</v>
      </c>
      <c r="E35" t="s">
        <v>300</v>
      </c>
      <c r="F35" t="s">
        <v>307</v>
      </c>
      <c r="H35">
        <v>21208</v>
      </c>
      <c r="I35">
        <f t="shared" si="0"/>
        <v>51831</v>
      </c>
      <c r="J35">
        <f t="shared" si="1"/>
        <v>1551</v>
      </c>
      <c r="K35">
        <f t="shared" si="2"/>
        <v>1683</v>
      </c>
      <c r="L35" s="4">
        <f t="shared" si="3"/>
        <v>2.9924176651038952E-2</v>
      </c>
      <c r="M35" s="4">
        <f t="shared" si="4"/>
        <v>3.2470915089425248E-2</v>
      </c>
      <c r="N35" s="4">
        <f t="shared" si="5"/>
        <v>0.9376049082595358</v>
      </c>
      <c r="O35">
        <f t="shared" si="6"/>
        <v>8</v>
      </c>
    </row>
    <row r="36" spans="1:15">
      <c r="A36">
        <v>21031</v>
      </c>
      <c r="B36" t="s">
        <v>308</v>
      </c>
      <c r="C36">
        <v>0</v>
      </c>
      <c r="D36" t="s">
        <v>299</v>
      </c>
      <c r="E36" t="s">
        <v>309</v>
      </c>
      <c r="F36" t="s">
        <v>301</v>
      </c>
      <c r="H36">
        <v>21209</v>
      </c>
      <c r="I36">
        <f t="shared" si="0"/>
        <v>39281</v>
      </c>
      <c r="J36">
        <f t="shared" si="1"/>
        <v>569</v>
      </c>
      <c r="K36">
        <f t="shared" si="2"/>
        <v>1615</v>
      </c>
      <c r="L36" s="4">
        <f t="shared" si="3"/>
        <v>1.4485374608589395E-2</v>
      </c>
      <c r="M36" s="4">
        <f t="shared" si="4"/>
        <v>4.1114024592041956E-2</v>
      </c>
      <c r="N36" s="4">
        <f t="shared" si="5"/>
        <v>0.94440060079936861</v>
      </c>
      <c r="O36">
        <f t="shared" si="6"/>
        <v>8</v>
      </c>
    </row>
    <row r="37" spans="1:15">
      <c r="A37">
        <v>21031</v>
      </c>
      <c r="B37" t="s">
        <v>310</v>
      </c>
      <c r="C37">
        <v>18</v>
      </c>
      <c r="D37" t="s">
        <v>311</v>
      </c>
      <c r="E37" t="s">
        <v>300</v>
      </c>
      <c r="F37" t="s">
        <v>301</v>
      </c>
      <c r="H37">
        <v>21210</v>
      </c>
      <c r="I37">
        <f t="shared" si="0"/>
        <v>15409</v>
      </c>
      <c r="J37">
        <f t="shared" si="1"/>
        <v>165</v>
      </c>
      <c r="K37">
        <f t="shared" si="2"/>
        <v>108</v>
      </c>
      <c r="L37" s="4">
        <f t="shared" si="3"/>
        <v>1.070802777597508E-2</v>
      </c>
      <c r="M37" s="4">
        <f t="shared" si="4"/>
        <v>7.0088909079109611E-3</v>
      </c>
      <c r="N37" s="4">
        <f t="shared" si="5"/>
        <v>0.98228308131611397</v>
      </c>
      <c r="O37">
        <f t="shared" si="6"/>
        <v>10</v>
      </c>
    </row>
    <row r="38" spans="1:15">
      <c r="A38">
        <v>21031</v>
      </c>
      <c r="B38" t="s">
        <v>312</v>
      </c>
      <c r="C38">
        <v>0</v>
      </c>
      <c r="D38" t="s">
        <v>311</v>
      </c>
      <c r="E38" t="s">
        <v>300</v>
      </c>
      <c r="F38" t="s">
        <v>303</v>
      </c>
      <c r="H38">
        <v>21212</v>
      </c>
      <c r="I38">
        <f t="shared" si="0"/>
        <v>43921</v>
      </c>
      <c r="J38">
        <f t="shared" si="1"/>
        <v>623</v>
      </c>
      <c r="K38">
        <f t="shared" si="2"/>
        <v>642</v>
      </c>
      <c r="L38" s="4">
        <f t="shared" si="3"/>
        <v>1.4184558639375242E-2</v>
      </c>
      <c r="M38" s="4">
        <f t="shared" si="4"/>
        <v>1.4617153525648323E-2</v>
      </c>
      <c r="N38" s="4">
        <f t="shared" si="5"/>
        <v>0.97119828783497641</v>
      </c>
      <c r="O38">
        <f t="shared" si="6"/>
        <v>9</v>
      </c>
    </row>
    <row r="39" spans="1:15">
      <c r="A39">
        <v>21031</v>
      </c>
      <c r="B39" t="s">
        <v>313</v>
      </c>
      <c r="C39">
        <v>18</v>
      </c>
      <c r="D39" t="s">
        <v>311</v>
      </c>
      <c r="E39" t="s">
        <v>300</v>
      </c>
      <c r="F39" t="s">
        <v>305</v>
      </c>
      <c r="H39">
        <v>21215</v>
      </c>
      <c r="I39">
        <f t="shared" si="0"/>
        <v>67085</v>
      </c>
      <c r="J39">
        <f t="shared" si="1"/>
        <v>3317</v>
      </c>
      <c r="K39">
        <f t="shared" si="2"/>
        <v>4963</v>
      </c>
      <c r="L39" s="4">
        <f t="shared" si="3"/>
        <v>4.9444734292315717E-2</v>
      </c>
      <c r="M39" s="4">
        <f t="shared" si="4"/>
        <v>7.3980770664082873E-2</v>
      </c>
      <c r="N39" s="4">
        <f t="shared" si="5"/>
        <v>0.87657449504360141</v>
      </c>
      <c r="O39">
        <f t="shared" si="6"/>
        <v>6</v>
      </c>
    </row>
    <row r="40" spans="1:15">
      <c r="A40">
        <v>21031</v>
      </c>
      <c r="B40" t="s">
        <v>314</v>
      </c>
      <c r="C40">
        <v>0</v>
      </c>
      <c r="D40" t="s">
        <v>311</v>
      </c>
      <c r="E40" t="s">
        <v>300</v>
      </c>
      <c r="F40" t="s">
        <v>307</v>
      </c>
      <c r="H40">
        <v>21219</v>
      </c>
      <c r="I40">
        <f t="shared" si="0"/>
        <v>14326</v>
      </c>
      <c r="J40">
        <f t="shared" si="1"/>
        <v>310</v>
      </c>
      <c r="K40">
        <f t="shared" si="2"/>
        <v>90</v>
      </c>
      <c r="L40" s="4">
        <f t="shared" si="3"/>
        <v>2.1638978081809299E-2</v>
      </c>
      <c r="M40" s="4">
        <f t="shared" si="4"/>
        <v>6.2822839592349576E-3</v>
      </c>
      <c r="N40" s="4">
        <f t="shared" si="5"/>
        <v>0.97207873795895572</v>
      </c>
      <c r="O40">
        <f t="shared" si="6"/>
        <v>9</v>
      </c>
    </row>
    <row r="41" spans="1:15">
      <c r="A41">
        <v>21031</v>
      </c>
      <c r="B41" t="s">
        <v>315</v>
      </c>
      <c r="C41">
        <v>0</v>
      </c>
      <c r="D41" t="s">
        <v>311</v>
      </c>
      <c r="E41" t="s">
        <v>309</v>
      </c>
      <c r="F41" t="s">
        <v>301</v>
      </c>
      <c r="H41">
        <v>21220</v>
      </c>
      <c r="I41">
        <f t="shared" si="0"/>
        <v>56723</v>
      </c>
      <c r="J41">
        <f t="shared" si="1"/>
        <v>789</v>
      </c>
      <c r="K41">
        <f t="shared" si="2"/>
        <v>1067</v>
      </c>
      <c r="L41" s="4">
        <f t="shared" si="3"/>
        <v>1.3909701532006416E-2</v>
      </c>
      <c r="M41" s="4">
        <f t="shared" si="4"/>
        <v>1.8810711704246953E-2</v>
      </c>
      <c r="N41" s="4">
        <f t="shared" si="5"/>
        <v>0.96727958676374659</v>
      </c>
      <c r="O41">
        <f t="shared" si="6"/>
        <v>9</v>
      </c>
    </row>
    <row r="42" spans="1:15">
      <c r="A42">
        <v>21031</v>
      </c>
      <c r="B42" t="s">
        <v>316</v>
      </c>
      <c r="C42">
        <v>0</v>
      </c>
      <c r="D42" t="s">
        <v>317</v>
      </c>
      <c r="E42" t="s">
        <v>300</v>
      </c>
      <c r="F42" t="s">
        <v>301</v>
      </c>
      <c r="H42">
        <v>21221</v>
      </c>
      <c r="I42">
        <f t="shared" si="0"/>
        <v>58482</v>
      </c>
      <c r="J42">
        <f t="shared" si="1"/>
        <v>1812</v>
      </c>
      <c r="K42">
        <f t="shared" si="2"/>
        <v>1171</v>
      </c>
      <c r="L42" s="4">
        <f t="shared" si="3"/>
        <v>3.0983892479737356E-2</v>
      </c>
      <c r="M42" s="4">
        <f t="shared" si="4"/>
        <v>2.0023255018638213E-2</v>
      </c>
      <c r="N42" s="4">
        <f t="shared" si="5"/>
        <v>0.94899285250162446</v>
      </c>
      <c r="O42">
        <f t="shared" si="6"/>
        <v>8</v>
      </c>
    </row>
    <row r="43" spans="1:15">
      <c r="A43">
        <v>21031</v>
      </c>
      <c r="B43" t="s">
        <v>318</v>
      </c>
      <c r="C43">
        <v>0</v>
      </c>
      <c r="D43" t="s">
        <v>317</v>
      </c>
      <c r="E43" t="s">
        <v>300</v>
      </c>
      <c r="F43" t="s">
        <v>303</v>
      </c>
      <c r="H43">
        <v>21222</v>
      </c>
      <c r="I43">
        <f t="shared" si="0"/>
        <v>76341</v>
      </c>
      <c r="J43">
        <f t="shared" si="1"/>
        <v>2087</v>
      </c>
      <c r="K43">
        <f t="shared" si="2"/>
        <v>2179</v>
      </c>
      <c r="L43" s="4">
        <f t="shared" si="3"/>
        <v>2.7337865629216279E-2</v>
      </c>
      <c r="M43" s="4">
        <f t="shared" si="4"/>
        <v>2.8542984765722219E-2</v>
      </c>
      <c r="N43" s="4">
        <f t="shared" si="5"/>
        <v>0.94411914960506149</v>
      </c>
      <c r="O43">
        <f t="shared" si="6"/>
        <v>8</v>
      </c>
    </row>
    <row r="44" spans="1:15">
      <c r="A44">
        <v>21031</v>
      </c>
      <c r="B44" t="s">
        <v>319</v>
      </c>
      <c r="C44">
        <v>0</v>
      </c>
      <c r="D44" t="s">
        <v>317</v>
      </c>
      <c r="E44" t="s">
        <v>300</v>
      </c>
      <c r="F44" t="s">
        <v>305</v>
      </c>
      <c r="H44">
        <v>21224</v>
      </c>
      <c r="I44">
        <f t="shared" si="0"/>
        <v>66657</v>
      </c>
      <c r="J44">
        <f t="shared" si="1"/>
        <v>1041</v>
      </c>
      <c r="K44">
        <f t="shared" si="2"/>
        <v>2087</v>
      </c>
      <c r="L44" s="4">
        <f t="shared" si="3"/>
        <v>1.5617264503352987E-2</v>
      </c>
      <c r="M44" s="4">
        <f t="shared" si="4"/>
        <v>3.1309539883283076E-2</v>
      </c>
      <c r="N44" s="4">
        <f t="shared" si="5"/>
        <v>0.9530731956133639</v>
      </c>
      <c r="O44">
        <f t="shared" si="6"/>
        <v>9</v>
      </c>
    </row>
    <row r="45" spans="1:15">
      <c r="A45">
        <v>21031</v>
      </c>
      <c r="B45" t="s">
        <v>320</v>
      </c>
      <c r="C45">
        <v>0</v>
      </c>
      <c r="D45" t="s">
        <v>317</v>
      </c>
      <c r="E45" t="s">
        <v>300</v>
      </c>
      <c r="F45" t="s">
        <v>307</v>
      </c>
      <c r="H45">
        <v>21225</v>
      </c>
      <c r="I45">
        <f t="shared" si="0"/>
        <v>41340</v>
      </c>
      <c r="J45">
        <f t="shared" si="1"/>
        <v>1042</v>
      </c>
      <c r="K45">
        <f t="shared" si="2"/>
        <v>2592</v>
      </c>
      <c r="L45" s="4">
        <f t="shared" si="3"/>
        <v>2.5205611998064828E-2</v>
      </c>
      <c r="M45" s="4">
        <f t="shared" si="4"/>
        <v>6.2699564586357046E-2</v>
      </c>
      <c r="N45" s="4">
        <f t="shared" si="5"/>
        <v>0.91209482341557813</v>
      </c>
      <c r="O45">
        <f t="shared" si="6"/>
        <v>7</v>
      </c>
    </row>
    <row r="46" spans="1:15">
      <c r="A46">
        <v>21031</v>
      </c>
      <c r="B46" t="s">
        <v>321</v>
      </c>
      <c r="C46">
        <v>0</v>
      </c>
      <c r="D46" t="s">
        <v>317</v>
      </c>
      <c r="E46" t="s">
        <v>309</v>
      </c>
      <c r="F46" t="s">
        <v>301</v>
      </c>
      <c r="H46">
        <v>21227</v>
      </c>
      <c r="I46">
        <f t="shared" si="0"/>
        <v>47977</v>
      </c>
      <c r="J46">
        <f t="shared" si="1"/>
        <v>1005</v>
      </c>
      <c r="K46">
        <f t="shared" si="2"/>
        <v>1769</v>
      </c>
      <c r="L46" s="4">
        <f t="shared" si="3"/>
        <v>2.094753736165246E-2</v>
      </c>
      <c r="M46" s="4">
        <f t="shared" si="4"/>
        <v>3.6871834420659902E-2</v>
      </c>
      <c r="N46" s="4">
        <f t="shared" si="5"/>
        <v>0.94218062821768767</v>
      </c>
      <c r="O46">
        <f t="shared" si="6"/>
        <v>8</v>
      </c>
    </row>
    <row r="47" spans="1:15">
      <c r="A47">
        <v>21043</v>
      </c>
      <c r="B47" t="s">
        <v>298</v>
      </c>
      <c r="C47">
        <v>1576</v>
      </c>
      <c r="D47" t="s">
        <v>299</v>
      </c>
      <c r="E47" t="s">
        <v>300</v>
      </c>
      <c r="F47" t="s">
        <v>301</v>
      </c>
      <c r="H47">
        <v>21228</v>
      </c>
      <c r="I47">
        <f t="shared" si="0"/>
        <v>66965</v>
      </c>
      <c r="J47">
        <f t="shared" si="1"/>
        <v>1367</v>
      </c>
      <c r="K47">
        <f t="shared" si="2"/>
        <v>1907</v>
      </c>
      <c r="L47" s="4">
        <f t="shared" si="3"/>
        <v>2.0413648921078175E-2</v>
      </c>
      <c r="M47" s="4">
        <f t="shared" si="4"/>
        <v>2.8477562905995669E-2</v>
      </c>
      <c r="N47" s="4">
        <f t="shared" si="5"/>
        <v>0.9511087881729261</v>
      </c>
      <c r="O47">
        <f t="shared" si="6"/>
        <v>9</v>
      </c>
    </row>
    <row r="48" spans="1:15">
      <c r="A48">
        <v>21043</v>
      </c>
      <c r="B48" t="s">
        <v>302</v>
      </c>
      <c r="C48">
        <v>0</v>
      </c>
      <c r="D48" t="s">
        <v>299</v>
      </c>
      <c r="E48" t="s">
        <v>300</v>
      </c>
      <c r="F48" t="s">
        <v>303</v>
      </c>
      <c r="H48">
        <v>21229</v>
      </c>
      <c r="I48">
        <f t="shared" si="0"/>
        <v>58375</v>
      </c>
      <c r="J48">
        <f t="shared" si="1"/>
        <v>2061</v>
      </c>
      <c r="K48">
        <f t="shared" si="2"/>
        <v>2673</v>
      </c>
      <c r="L48" s="4">
        <f t="shared" si="3"/>
        <v>3.5306209850107066E-2</v>
      </c>
      <c r="M48" s="4">
        <f t="shared" si="4"/>
        <v>4.5790149892933618E-2</v>
      </c>
      <c r="N48" s="4">
        <f t="shared" si="5"/>
        <v>0.91890364025695925</v>
      </c>
      <c r="O48">
        <f t="shared" si="6"/>
        <v>7</v>
      </c>
    </row>
    <row r="49" spans="1:15">
      <c r="A49">
        <v>21043</v>
      </c>
      <c r="B49" t="s">
        <v>304</v>
      </c>
      <c r="C49">
        <v>1490</v>
      </c>
      <c r="D49" t="s">
        <v>299</v>
      </c>
      <c r="E49" t="s">
        <v>300</v>
      </c>
      <c r="F49" t="s">
        <v>305</v>
      </c>
      <c r="H49">
        <v>21230</v>
      </c>
      <c r="I49">
        <f t="shared" si="0"/>
        <v>48863</v>
      </c>
      <c r="J49">
        <f t="shared" si="1"/>
        <v>575</v>
      </c>
      <c r="K49">
        <f t="shared" si="2"/>
        <v>1798</v>
      </c>
      <c r="L49" s="4">
        <f t="shared" si="3"/>
        <v>1.1767595112866586E-2</v>
      </c>
      <c r="M49" s="4">
        <f t="shared" si="4"/>
        <v>3.6796758283363692E-2</v>
      </c>
      <c r="N49" s="4">
        <f t="shared" si="5"/>
        <v>0.95143564660376967</v>
      </c>
      <c r="O49">
        <f t="shared" si="6"/>
        <v>9</v>
      </c>
    </row>
    <row r="50" spans="1:15">
      <c r="A50">
        <v>21043</v>
      </c>
      <c r="B50" t="s">
        <v>306</v>
      </c>
      <c r="C50">
        <v>86</v>
      </c>
      <c r="D50" t="s">
        <v>299</v>
      </c>
      <c r="E50" t="s">
        <v>300</v>
      </c>
      <c r="F50" t="s">
        <v>307</v>
      </c>
      <c r="H50">
        <v>21234</v>
      </c>
      <c r="I50">
        <f t="shared" si="0"/>
        <v>90745</v>
      </c>
      <c r="J50">
        <f t="shared" si="1"/>
        <v>1741</v>
      </c>
      <c r="K50">
        <f t="shared" si="2"/>
        <v>2485</v>
      </c>
      <c r="L50" s="4">
        <f t="shared" si="3"/>
        <v>1.9185630062262385E-2</v>
      </c>
      <c r="M50" s="4">
        <f t="shared" si="4"/>
        <v>2.7384428894153948E-2</v>
      </c>
      <c r="N50" s="4">
        <f t="shared" si="5"/>
        <v>0.9534299410435837</v>
      </c>
      <c r="O50">
        <f t="shared" si="6"/>
        <v>9</v>
      </c>
    </row>
    <row r="51" spans="1:15">
      <c r="A51">
        <v>21043</v>
      </c>
      <c r="B51" t="s">
        <v>308</v>
      </c>
      <c r="C51">
        <v>22</v>
      </c>
      <c r="D51" t="s">
        <v>299</v>
      </c>
      <c r="E51" t="s">
        <v>309</v>
      </c>
      <c r="F51" t="s">
        <v>301</v>
      </c>
      <c r="H51">
        <v>21236</v>
      </c>
      <c r="I51">
        <f t="shared" si="0"/>
        <v>54876</v>
      </c>
      <c r="J51">
        <f t="shared" si="1"/>
        <v>824</v>
      </c>
      <c r="K51">
        <f t="shared" si="2"/>
        <v>786</v>
      </c>
      <c r="L51" s="4">
        <f t="shared" si="3"/>
        <v>1.5015671696187768E-2</v>
      </c>
      <c r="M51" s="4">
        <f t="shared" si="4"/>
        <v>1.4323201399518915E-2</v>
      </c>
      <c r="N51" s="4">
        <f t="shared" si="5"/>
        <v>0.97066112690429329</v>
      </c>
      <c r="O51">
        <f t="shared" si="6"/>
        <v>9</v>
      </c>
    </row>
    <row r="52" spans="1:15">
      <c r="A52">
        <v>21043</v>
      </c>
      <c r="B52" t="s">
        <v>310</v>
      </c>
      <c r="C52">
        <v>9132</v>
      </c>
      <c r="D52" t="s">
        <v>311</v>
      </c>
      <c r="E52" t="s">
        <v>300</v>
      </c>
      <c r="F52" t="s">
        <v>301</v>
      </c>
      <c r="H52">
        <v>21237</v>
      </c>
      <c r="I52">
        <f t="shared" si="0"/>
        <v>44999</v>
      </c>
      <c r="J52">
        <f t="shared" si="1"/>
        <v>871</v>
      </c>
      <c r="K52">
        <f t="shared" si="2"/>
        <v>510</v>
      </c>
      <c r="L52" s="4">
        <f t="shared" si="3"/>
        <v>1.9355985688570856E-2</v>
      </c>
      <c r="M52" s="4">
        <f t="shared" si="4"/>
        <v>1.1333585190782017E-2</v>
      </c>
      <c r="N52" s="4">
        <f t="shared" si="5"/>
        <v>0.96931042912064713</v>
      </c>
      <c r="O52">
        <f t="shared" si="6"/>
        <v>9</v>
      </c>
    </row>
    <row r="53" spans="1:15">
      <c r="A53">
        <v>21043</v>
      </c>
      <c r="B53" t="s">
        <v>312</v>
      </c>
      <c r="C53">
        <v>0</v>
      </c>
      <c r="D53" t="s">
        <v>311</v>
      </c>
      <c r="E53" t="s">
        <v>300</v>
      </c>
      <c r="F53" t="s">
        <v>303</v>
      </c>
      <c r="H53">
        <v>21239</v>
      </c>
      <c r="I53">
        <f t="shared" si="0"/>
        <v>37455</v>
      </c>
      <c r="J53">
        <f t="shared" si="1"/>
        <v>833</v>
      </c>
      <c r="K53">
        <f t="shared" si="2"/>
        <v>1180</v>
      </c>
      <c r="L53" s="4">
        <f t="shared" si="3"/>
        <v>2.224002135896409E-2</v>
      </c>
      <c r="M53" s="4">
        <f t="shared" si="4"/>
        <v>3.1504472033106391E-2</v>
      </c>
      <c r="N53" s="4">
        <f t="shared" si="5"/>
        <v>0.94625550660792956</v>
      </c>
      <c r="O53">
        <f t="shared" si="6"/>
        <v>8</v>
      </c>
    </row>
    <row r="54" spans="1:15">
      <c r="A54">
        <v>21043</v>
      </c>
      <c r="B54" t="s">
        <v>313</v>
      </c>
      <c r="C54">
        <v>9029</v>
      </c>
      <c r="D54" t="s">
        <v>311</v>
      </c>
      <c r="E54" t="s">
        <v>300</v>
      </c>
      <c r="F54" t="s">
        <v>305</v>
      </c>
      <c r="H54">
        <v>21244</v>
      </c>
      <c r="I54">
        <f t="shared" si="0"/>
        <v>51210</v>
      </c>
      <c r="J54">
        <f t="shared" si="1"/>
        <v>912</v>
      </c>
      <c r="K54">
        <f t="shared" si="2"/>
        <v>1307</v>
      </c>
      <c r="L54" s="4">
        <f t="shared" si="3"/>
        <v>1.7809021675454013E-2</v>
      </c>
      <c r="M54" s="4">
        <f t="shared" si="4"/>
        <v>2.5522358914274557E-2</v>
      </c>
      <c r="N54" s="4">
        <f t="shared" si="5"/>
        <v>0.95666861941027137</v>
      </c>
      <c r="O54">
        <f t="shared" si="6"/>
        <v>9</v>
      </c>
    </row>
    <row r="55" spans="1:15">
      <c r="A55">
        <v>21043</v>
      </c>
      <c r="B55" t="s">
        <v>314</v>
      </c>
      <c r="C55">
        <v>103</v>
      </c>
      <c r="D55" t="s">
        <v>311</v>
      </c>
      <c r="E55" t="s">
        <v>300</v>
      </c>
      <c r="F55" t="s">
        <v>307</v>
      </c>
      <c r="H55">
        <v>21286</v>
      </c>
      <c r="I55">
        <f t="shared" si="0"/>
        <v>28753</v>
      </c>
      <c r="J55">
        <f>SUMIFS($C$2:$C$811, $A$2:$A$811, H55, $E$2:$E$811, "No computer")</f>
        <v>755</v>
      </c>
      <c r="K55">
        <f t="shared" si="2"/>
        <v>551</v>
      </c>
      <c r="L55" s="4">
        <f t="shared" si="3"/>
        <v>2.6258129586477934E-2</v>
      </c>
      <c r="M55" s="4">
        <f t="shared" si="4"/>
        <v>1.9163217751191178E-2</v>
      </c>
      <c r="N55" s="4">
        <f t="shared" si="5"/>
        <v>0.95457865266233088</v>
      </c>
      <c r="O55">
        <f t="shared" si="6"/>
        <v>9</v>
      </c>
    </row>
    <row r="56" spans="1:15">
      <c r="A56">
        <v>21043</v>
      </c>
      <c r="B56" t="s">
        <v>315</v>
      </c>
      <c r="C56">
        <v>295</v>
      </c>
      <c r="D56" t="s">
        <v>311</v>
      </c>
      <c r="E56" t="s">
        <v>309</v>
      </c>
      <c r="F56" t="s">
        <v>301</v>
      </c>
    </row>
    <row r="57" spans="1:15">
      <c r="A57">
        <v>21043</v>
      </c>
      <c r="B57" t="s">
        <v>316</v>
      </c>
      <c r="C57">
        <v>20171</v>
      </c>
      <c r="D57" t="s">
        <v>317</v>
      </c>
      <c r="E57" t="s">
        <v>300</v>
      </c>
      <c r="F57" t="s">
        <v>301</v>
      </c>
    </row>
    <row r="58" spans="1:15">
      <c r="A58">
        <v>21043</v>
      </c>
      <c r="B58" t="s">
        <v>318</v>
      </c>
      <c r="C58">
        <v>0</v>
      </c>
      <c r="D58" t="s">
        <v>317</v>
      </c>
      <c r="E58" t="s">
        <v>300</v>
      </c>
      <c r="F58" t="s">
        <v>303</v>
      </c>
    </row>
    <row r="59" spans="1:15">
      <c r="A59">
        <v>21043</v>
      </c>
      <c r="B59" t="s">
        <v>319</v>
      </c>
      <c r="C59">
        <v>19947</v>
      </c>
      <c r="D59" t="s">
        <v>317</v>
      </c>
      <c r="E59" t="s">
        <v>300</v>
      </c>
      <c r="F59" t="s">
        <v>305</v>
      </c>
    </row>
    <row r="60" spans="1:15">
      <c r="A60">
        <v>21043</v>
      </c>
      <c r="B60" t="s">
        <v>320</v>
      </c>
      <c r="C60">
        <v>224</v>
      </c>
      <c r="D60" t="s">
        <v>317</v>
      </c>
      <c r="E60" t="s">
        <v>300</v>
      </c>
      <c r="F60" t="s">
        <v>307</v>
      </c>
    </row>
    <row r="61" spans="1:15">
      <c r="A61">
        <v>21043</v>
      </c>
      <c r="B61" t="s">
        <v>321</v>
      </c>
      <c r="C61">
        <v>101</v>
      </c>
      <c r="D61" t="s">
        <v>317</v>
      </c>
      <c r="E61" t="s">
        <v>309</v>
      </c>
      <c r="F61" t="s">
        <v>301</v>
      </c>
    </row>
    <row r="62" spans="1:15">
      <c r="A62">
        <v>21051</v>
      </c>
      <c r="B62" t="s">
        <v>298</v>
      </c>
      <c r="C62">
        <v>12</v>
      </c>
      <c r="D62" t="s">
        <v>299</v>
      </c>
      <c r="E62" t="s">
        <v>300</v>
      </c>
      <c r="F62" t="s">
        <v>301</v>
      </c>
    </row>
    <row r="63" spans="1:15">
      <c r="A63">
        <v>21051</v>
      </c>
      <c r="B63" t="s">
        <v>302</v>
      </c>
      <c r="C63">
        <v>0</v>
      </c>
      <c r="D63" t="s">
        <v>299</v>
      </c>
      <c r="E63" t="s">
        <v>300</v>
      </c>
      <c r="F63" t="s">
        <v>303</v>
      </c>
    </row>
    <row r="64" spans="1:15">
      <c r="A64">
        <v>21051</v>
      </c>
      <c r="B64" t="s">
        <v>304</v>
      </c>
      <c r="C64">
        <v>12</v>
      </c>
      <c r="D64" t="s">
        <v>299</v>
      </c>
      <c r="E64" t="s">
        <v>300</v>
      </c>
      <c r="F64" t="s">
        <v>305</v>
      </c>
    </row>
    <row r="65" spans="1:6">
      <c r="A65">
        <v>21051</v>
      </c>
      <c r="B65" t="s">
        <v>306</v>
      </c>
      <c r="C65">
        <v>0</v>
      </c>
      <c r="D65" t="s">
        <v>299</v>
      </c>
      <c r="E65" t="s">
        <v>300</v>
      </c>
      <c r="F65" t="s">
        <v>307</v>
      </c>
    </row>
    <row r="66" spans="1:6">
      <c r="A66">
        <v>21051</v>
      </c>
      <c r="B66" t="s">
        <v>308</v>
      </c>
      <c r="C66">
        <v>0</v>
      </c>
      <c r="D66" t="s">
        <v>299</v>
      </c>
      <c r="E66" t="s">
        <v>309</v>
      </c>
      <c r="F66" t="s">
        <v>301</v>
      </c>
    </row>
    <row r="67" spans="1:6">
      <c r="A67">
        <v>21051</v>
      </c>
      <c r="B67" t="s">
        <v>310</v>
      </c>
      <c r="C67">
        <v>81</v>
      </c>
      <c r="D67" t="s">
        <v>311</v>
      </c>
      <c r="E67" t="s">
        <v>300</v>
      </c>
      <c r="F67" t="s">
        <v>301</v>
      </c>
    </row>
    <row r="68" spans="1:6">
      <c r="A68">
        <v>21051</v>
      </c>
      <c r="B68" t="s">
        <v>312</v>
      </c>
      <c r="C68">
        <v>0</v>
      </c>
      <c r="D68" t="s">
        <v>311</v>
      </c>
      <c r="E68" t="s">
        <v>300</v>
      </c>
      <c r="F68" t="s">
        <v>303</v>
      </c>
    </row>
    <row r="69" spans="1:6">
      <c r="A69">
        <v>21051</v>
      </c>
      <c r="B69" t="s">
        <v>313</v>
      </c>
      <c r="C69">
        <v>81</v>
      </c>
      <c r="D69" t="s">
        <v>311</v>
      </c>
      <c r="E69" t="s">
        <v>300</v>
      </c>
      <c r="F69" t="s">
        <v>305</v>
      </c>
    </row>
    <row r="70" spans="1:6">
      <c r="A70">
        <v>21051</v>
      </c>
      <c r="B70" t="s">
        <v>314</v>
      </c>
      <c r="C70">
        <v>0</v>
      </c>
      <c r="D70" t="s">
        <v>311</v>
      </c>
      <c r="E70" t="s">
        <v>300</v>
      </c>
      <c r="F70" t="s">
        <v>307</v>
      </c>
    </row>
    <row r="71" spans="1:6">
      <c r="A71">
        <v>21051</v>
      </c>
      <c r="B71" t="s">
        <v>315</v>
      </c>
      <c r="C71">
        <v>0</v>
      </c>
      <c r="D71" t="s">
        <v>311</v>
      </c>
      <c r="E71" t="s">
        <v>309</v>
      </c>
      <c r="F71" t="s">
        <v>301</v>
      </c>
    </row>
    <row r="72" spans="1:6">
      <c r="A72">
        <v>21051</v>
      </c>
      <c r="B72" t="s">
        <v>316</v>
      </c>
      <c r="C72">
        <v>13</v>
      </c>
      <c r="D72" t="s">
        <v>317</v>
      </c>
      <c r="E72" t="s">
        <v>300</v>
      </c>
      <c r="F72" t="s">
        <v>301</v>
      </c>
    </row>
    <row r="73" spans="1:6">
      <c r="A73">
        <v>21051</v>
      </c>
      <c r="B73" t="s">
        <v>318</v>
      </c>
      <c r="C73">
        <v>0</v>
      </c>
      <c r="D73" t="s">
        <v>317</v>
      </c>
      <c r="E73" t="s">
        <v>300</v>
      </c>
      <c r="F73" t="s">
        <v>303</v>
      </c>
    </row>
    <row r="74" spans="1:6">
      <c r="A74">
        <v>21051</v>
      </c>
      <c r="B74" t="s">
        <v>319</v>
      </c>
      <c r="C74">
        <v>13</v>
      </c>
      <c r="D74" t="s">
        <v>317</v>
      </c>
      <c r="E74" t="s">
        <v>300</v>
      </c>
      <c r="F74" t="s">
        <v>305</v>
      </c>
    </row>
    <row r="75" spans="1:6">
      <c r="A75">
        <v>21051</v>
      </c>
      <c r="B75" t="s">
        <v>320</v>
      </c>
      <c r="C75">
        <v>0</v>
      </c>
      <c r="D75" t="s">
        <v>317</v>
      </c>
      <c r="E75" t="s">
        <v>300</v>
      </c>
      <c r="F75" t="s">
        <v>307</v>
      </c>
    </row>
    <row r="76" spans="1:6">
      <c r="A76">
        <v>21051</v>
      </c>
      <c r="B76" t="s">
        <v>321</v>
      </c>
      <c r="C76">
        <v>0</v>
      </c>
      <c r="D76" t="s">
        <v>317</v>
      </c>
      <c r="E76" t="s">
        <v>309</v>
      </c>
      <c r="F76" t="s">
        <v>301</v>
      </c>
    </row>
    <row r="77" spans="1:6">
      <c r="A77">
        <v>21052</v>
      </c>
      <c r="B77" t="s">
        <v>298</v>
      </c>
      <c r="C77">
        <v>17</v>
      </c>
      <c r="D77" t="s">
        <v>299</v>
      </c>
      <c r="E77" t="s">
        <v>300</v>
      </c>
      <c r="F77" t="s">
        <v>301</v>
      </c>
    </row>
    <row r="78" spans="1:6">
      <c r="A78">
        <v>21052</v>
      </c>
      <c r="B78" t="s">
        <v>302</v>
      </c>
      <c r="C78">
        <v>0</v>
      </c>
      <c r="D78" t="s">
        <v>299</v>
      </c>
      <c r="E78" t="s">
        <v>300</v>
      </c>
      <c r="F78" t="s">
        <v>303</v>
      </c>
    </row>
    <row r="79" spans="1:6">
      <c r="A79">
        <v>21052</v>
      </c>
      <c r="B79" t="s">
        <v>304</v>
      </c>
      <c r="C79">
        <v>17</v>
      </c>
      <c r="D79" t="s">
        <v>299</v>
      </c>
      <c r="E79" t="s">
        <v>300</v>
      </c>
      <c r="F79" t="s">
        <v>305</v>
      </c>
    </row>
    <row r="80" spans="1:6">
      <c r="A80">
        <v>21052</v>
      </c>
      <c r="B80" t="s">
        <v>306</v>
      </c>
      <c r="C80">
        <v>0</v>
      </c>
      <c r="D80" t="s">
        <v>299</v>
      </c>
      <c r="E80" t="s">
        <v>300</v>
      </c>
      <c r="F80" t="s">
        <v>307</v>
      </c>
    </row>
    <row r="81" spans="1:6">
      <c r="A81">
        <v>21052</v>
      </c>
      <c r="B81" t="s">
        <v>308</v>
      </c>
      <c r="C81">
        <v>0</v>
      </c>
      <c r="D81" t="s">
        <v>299</v>
      </c>
      <c r="E81" t="s">
        <v>309</v>
      </c>
      <c r="F81" t="s">
        <v>301</v>
      </c>
    </row>
    <row r="82" spans="1:6">
      <c r="A82">
        <v>21052</v>
      </c>
      <c r="B82" t="s">
        <v>310</v>
      </c>
      <c r="C82">
        <v>151</v>
      </c>
      <c r="D82" t="s">
        <v>311</v>
      </c>
      <c r="E82" t="s">
        <v>300</v>
      </c>
      <c r="F82" t="s">
        <v>301</v>
      </c>
    </row>
    <row r="83" spans="1:6">
      <c r="A83">
        <v>21052</v>
      </c>
      <c r="B83" t="s">
        <v>312</v>
      </c>
      <c r="C83">
        <v>0</v>
      </c>
      <c r="D83" t="s">
        <v>311</v>
      </c>
      <c r="E83" t="s">
        <v>300</v>
      </c>
      <c r="F83" t="s">
        <v>303</v>
      </c>
    </row>
    <row r="84" spans="1:6">
      <c r="A84">
        <v>21052</v>
      </c>
      <c r="B84" t="s">
        <v>313</v>
      </c>
      <c r="C84">
        <v>151</v>
      </c>
      <c r="D84" t="s">
        <v>311</v>
      </c>
      <c r="E84" t="s">
        <v>300</v>
      </c>
      <c r="F84" t="s">
        <v>305</v>
      </c>
    </row>
    <row r="85" spans="1:6">
      <c r="A85">
        <v>21052</v>
      </c>
      <c r="B85" t="s">
        <v>314</v>
      </c>
      <c r="C85">
        <v>0</v>
      </c>
      <c r="D85" t="s">
        <v>311</v>
      </c>
      <c r="E85" t="s">
        <v>300</v>
      </c>
      <c r="F85" t="s">
        <v>307</v>
      </c>
    </row>
    <row r="86" spans="1:6">
      <c r="A86">
        <v>21052</v>
      </c>
      <c r="B86" t="s">
        <v>315</v>
      </c>
      <c r="C86">
        <v>0</v>
      </c>
      <c r="D86" t="s">
        <v>311</v>
      </c>
      <c r="E86" t="s">
        <v>309</v>
      </c>
      <c r="F86" t="s">
        <v>301</v>
      </c>
    </row>
    <row r="87" spans="1:6">
      <c r="A87">
        <v>21052</v>
      </c>
      <c r="B87" t="s">
        <v>316</v>
      </c>
      <c r="C87">
        <v>0</v>
      </c>
      <c r="D87" t="s">
        <v>317</v>
      </c>
      <c r="E87" t="s">
        <v>300</v>
      </c>
      <c r="F87" t="s">
        <v>301</v>
      </c>
    </row>
    <row r="88" spans="1:6">
      <c r="A88">
        <v>21052</v>
      </c>
      <c r="B88" t="s">
        <v>318</v>
      </c>
      <c r="C88">
        <v>0</v>
      </c>
      <c r="D88" t="s">
        <v>317</v>
      </c>
      <c r="E88" t="s">
        <v>300</v>
      </c>
      <c r="F88" t="s">
        <v>303</v>
      </c>
    </row>
    <row r="89" spans="1:6">
      <c r="A89">
        <v>21052</v>
      </c>
      <c r="B89" t="s">
        <v>319</v>
      </c>
      <c r="C89">
        <v>0</v>
      </c>
      <c r="D89" t="s">
        <v>317</v>
      </c>
      <c r="E89" t="s">
        <v>300</v>
      </c>
      <c r="F89" t="s">
        <v>305</v>
      </c>
    </row>
    <row r="90" spans="1:6">
      <c r="A90">
        <v>21052</v>
      </c>
      <c r="B90" t="s">
        <v>320</v>
      </c>
      <c r="C90">
        <v>0</v>
      </c>
      <c r="D90" t="s">
        <v>317</v>
      </c>
      <c r="E90" t="s">
        <v>300</v>
      </c>
      <c r="F90" t="s">
        <v>307</v>
      </c>
    </row>
    <row r="91" spans="1:6">
      <c r="A91">
        <v>21052</v>
      </c>
      <c r="B91" t="s">
        <v>321</v>
      </c>
      <c r="C91">
        <v>0</v>
      </c>
      <c r="D91" t="s">
        <v>317</v>
      </c>
      <c r="E91" t="s">
        <v>309</v>
      </c>
      <c r="F91" t="s">
        <v>301</v>
      </c>
    </row>
    <row r="92" spans="1:6">
      <c r="A92">
        <v>21053</v>
      </c>
      <c r="B92" t="s">
        <v>298</v>
      </c>
      <c r="C92">
        <v>184</v>
      </c>
      <c r="D92" t="s">
        <v>299</v>
      </c>
      <c r="E92" t="s">
        <v>300</v>
      </c>
      <c r="F92" t="s">
        <v>301</v>
      </c>
    </row>
    <row r="93" spans="1:6">
      <c r="A93">
        <v>21053</v>
      </c>
      <c r="B93" t="s">
        <v>302</v>
      </c>
      <c r="C93">
        <v>0</v>
      </c>
      <c r="D93" t="s">
        <v>299</v>
      </c>
      <c r="E93" t="s">
        <v>300</v>
      </c>
      <c r="F93" t="s">
        <v>303</v>
      </c>
    </row>
    <row r="94" spans="1:6">
      <c r="A94">
        <v>21053</v>
      </c>
      <c r="B94" t="s">
        <v>304</v>
      </c>
      <c r="C94">
        <v>184</v>
      </c>
      <c r="D94" t="s">
        <v>299</v>
      </c>
      <c r="E94" t="s">
        <v>300</v>
      </c>
      <c r="F94" t="s">
        <v>305</v>
      </c>
    </row>
    <row r="95" spans="1:6">
      <c r="A95">
        <v>21053</v>
      </c>
      <c r="B95" t="s">
        <v>306</v>
      </c>
      <c r="C95">
        <v>0</v>
      </c>
      <c r="D95" t="s">
        <v>299</v>
      </c>
      <c r="E95" t="s">
        <v>300</v>
      </c>
      <c r="F95" t="s">
        <v>307</v>
      </c>
    </row>
    <row r="96" spans="1:6">
      <c r="A96">
        <v>21053</v>
      </c>
      <c r="B96" t="s">
        <v>308</v>
      </c>
      <c r="C96">
        <v>0</v>
      </c>
      <c r="D96" t="s">
        <v>299</v>
      </c>
      <c r="E96" t="s">
        <v>309</v>
      </c>
      <c r="F96" t="s">
        <v>301</v>
      </c>
    </row>
    <row r="97" spans="1:6">
      <c r="A97">
        <v>21053</v>
      </c>
      <c r="B97" t="s">
        <v>310</v>
      </c>
      <c r="C97">
        <v>1081</v>
      </c>
      <c r="D97" t="s">
        <v>311</v>
      </c>
      <c r="E97" t="s">
        <v>300</v>
      </c>
      <c r="F97" t="s">
        <v>301</v>
      </c>
    </row>
    <row r="98" spans="1:6">
      <c r="A98">
        <v>21053</v>
      </c>
      <c r="B98" t="s">
        <v>312</v>
      </c>
      <c r="C98">
        <v>0</v>
      </c>
      <c r="D98" t="s">
        <v>311</v>
      </c>
      <c r="E98" t="s">
        <v>300</v>
      </c>
      <c r="F98" t="s">
        <v>303</v>
      </c>
    </row>
    <row r="99" spans="1:6">
      <c r="A99">
        <v>21053</v>
      </c>
      <c r="B99" t="s">
        <v>313</v>
      </c>
      <c r="C99">
        <v>1027</v>
      </c>
      <c r="D99" t="s">
        <v>311</v>
      </c>
      <c r="E99" t="s">
        <v>300</v>
      </c>
      <c r="F99" t="s">
        <v>305</v>
      </c>
    </row>
    <row r="100" spans="1:6">
      <c r="A100">
        <v>21053</v>
      </c>
      <c r="B100" t="s">
        <v>314</v>
      </c>
      <c r="C100">
        <v>54</v>
      </c>
      <c r="D100" t="s">
        <v>311</v>
      </c>
      <c r="E100" t="s">
        <v>300</v>
      </c>
      <c r="F100" t="s">
        <v>307</v>
      </c>
    </row>
    <row r="101" spans="1:6">
      <c r="A101">
        <v>21053</v>
      </c>
      <c r="B101" t="s">
        <v>315</v>
      </c>
      <c r="C101">
        <v>46</v>
      </c>
      <c r="D101" t="s">
        <v>311</v>
      </c>
      <c r="E101" t="s">
        <v>309</v>
      </c>
      <c r="F101" t="s">
        <v>301</v>
      </c>
    </row>
    <row r="102" spans="1:6">
      <c r="A102">
        <v>21053</v>
      </c>
      <c r="B102" t="s">
        <v>316</v>
      </c>
      <c r="C102">
        <v>945</v>
      </c>
      <c r="D102" t="s">
        <v>317</v>
      </c>
      <c r="E102" t="s">
        <v>300</v>
      </c>
      <c r="F102" t="s">
        <v>301</v>
      </c>
    </row>
    <row r="103" spans="1:6">
      <c r="A103">
        <v>21053</v>
      </c>
      <c r="B103" t="s">
        <v>318</v>
      </c>
      <c r="C103">
        <v>0</v>
      </c>
      <c r="D103" t="s">
        <v>317</v>
      </c>
      <c r="E103" t="s">
        <v>300</v>
      </c>
      <c r="F103" t="s">
        <v>303</v>
      </c>
    </row>
    <row r="104" spans="1:6">
      <c r="A104">
        <v>21053</v>
      </c>
      <c r="B104" t="s">
        <v>319</v>
      </c>
      <c r="C104">
        <v>945</v>
      </c>
      <c r="D104" t="s">
        <v>317</v>
      </c>
      <c r="E104" t="s">
        <v>300</v>
      </c>
      <c r="F104" t="s">
        <v>305</v>
      </c>
    </row>
    <row r="105" spans="1:6">
      <c r="A105">
        <v>21053</v>
      </c>
      <c r="B105" t="s">
        <v>320</v>
      </c>
      <c r="C105">
        <v>0</v>
      </c>
      <c r="D105" t="s">
        <v>317</v>
      </c>
      <c r="E105" t="s">
        <v>300</v>
      </c>
      <c r="F105" t="s">
        <v>307</v>
      </c>
    </row>
    <row r="106" spans="1:6">
      <c r="A106">
        <v>21053</v>
      </c>
      <c r="B106" t="s">
        <v>321</v>
      </c>
      <c r="C106">
        <v>36</v>
      </c>
      <c r="D106" t="s">
        <v>317</v>
      </c>
      <c r="E106" t="s">
        <v>309</v>
      </c>
      <c r="F106" t="s">
        <v>301</v>
      </c>
    </row>
    <row r="107" spans="1:6">
      <c r="A107">
        <v>21057</v>
      </c>
      <c r="B107" t="s">
        <v>298</v>
      </c>
      <c r="C107">
        <v>125</v>
      </c>
      <c r="D107" t="s">
        <v>299</v>
      </c>
      <c r="E107" t="s">
        <v>300</v>
      </c>
      <c r="F107" t="s">
        <v>301</v>
      </c>
    </row>
    <row r="108" spans="1:6">
      <c r="A108">
        <v>21057</v>
      </c>
      <c r="B108" t="s">
        <v>302</v>
      </c>
      <c r="C108">
        <v>0</v>
      </c>
      <c r="D108" t="s">
        <v>299</v>
      </c>
      <c r="E108" t="s">
        <v>300</v>
      </c>
      <c r="F108" t="s">
        <v>303</v>
      </c>
    </row>
    <row r="109" spans="1:6">
      <c r="A109">
        <v>21057</v>
      </c>
      <c r="B109" t="s">
        <v>304</v>
      </c>
      <c r="C109">
        <v>106</v>
      </c>
      <c r="D109" t="s">
        <v>299</v>
      </c>
      <c r="E109" t="s">
        <v>300</v>
      </c>
      <c r="F109" t="s">
        <v>305</v>
      </c>
    </row>
    <row r="110" spans="1:6">
      <c r="A110">
        <v>21057</v>
      </c>
      <c r="B110" t="s">
        <v>306</v>
      </c>
      <c r="C110">
        <v>19</v>
      </c>
      <c r="D110" t="s">
        <v>299</v>
      </c>
      <c r="E110" t="s">
        <v>300</v>
      </c>
      <c r="F110" t="s">
        <v>307</v>
      </c>
    </row>
    <row r="111" spans="1:6">
      <c r="A111">
        <v>21057</v>
      </c>
      <c r="B111" t="s">
        <v>308</v>
      </c>
      <c r="C111">
        <v>27</v>
      </c>
      <c r="D111" t="s">
        <v>299</v>
      </c>
      <c r="E111" t="s">
        <v>309</v>
      </c>
      <c r="F111" t="s">
        <v>301</v>
      </c>
    </row>
    <row r="112" spans="1:6">
      <c r="A112">
        <v>21057</v>
      </c>
      <c r="B112" t="s">
        <v>310</v>
      </c>
      <c r="C112">
        <v>1034</v>
      </c>
      <c r="D112" t="s">
        <v>311</v>
      </c>
      <c r="E112" t="s">
        <v>300</v>
      </c>
      <c r="F112" t="s">
        <v>301</v>
      </c>
    </row>
    <row r="113" spans="1:6">
      <c r="A113">
        <v>21057</v>
      </c>
      <c r="B113" t="s">
        <v>312</v>
      </c>
      <c r="C113">
        <v>0</v>
      </c>
      <c r="D113" t="s">
        <v>311</v>
      </c>
      <c r="E113" t="s">
        <v>300</v>
      </c>
      <c r="F113" t="s">
        <v>303</v>
      </c>
    </row>
    <row r="114" spans="1:6">
      <c r="A114">
        <v>21057</v>
      </c>
      <c r="B114" t="s">
        <v>313</v>
      </c>
      <c r="C114">
        <v>989</v>
      </c>
      <c r="D114" t="s">
        <v>311</v>
      </c>
      <c r="E114" t="s">
        <v>300</v>
      </c>
      <c r="F114" t="s">
        <v>305</v>
      </c>
    </row>
    <row r="115" spans="1:6">
      <c r="A115">
        <v>21057</v>
      </c>
      <c r="B115" t="s">
        <v>314</v>
      </c>
      <c r="C115">
        <v>45</v>
      </c>
      <c r="D115" t="s">
        <v>311</v>
      </c>
      <c r="E115" t="s">
        <v>300</v>
      </c>
      <c r="F115" t="s">
        <v>307</v>
      </c>
    </row>
    <row r="116" spans="1:6">
      <c r="A116">
        <v>21057</v>
      </c>
      <c r="B116" t="s">
        <v>315</v>
      </c>
      <c r="C116">
        <v>72</v>
      </c>
      <c r="D116" t="s">
        <v>311</v>
      </c>
      <c r="E116" t="s">
        <v>309</v>
      </c>
      <c r="F116" t="s">
        <v>301</v>
      </c>
    </row>
    <row r="117" spans="1:6">
      <c r="A117">
        <v>21057</v>
      </c>
      <c r="B117" t="s">
        <v>316</v>
      </c>
      <c r="C117">
        <v>1752</v>
      </c>
      <c r="D117" t="s">
        <v>317</v>
      </c>
      <c r="E117" t="s">
        <v>300</v>
      </c>
      <c r="F117" t="s">
        <v>301</v>
      </c>
    </row>
    <row r="118" spans="1:6">
      <c r="A118">
        <v>21057</v>
      </c>
      <c r="B118" t="s">
        <v>318</v>
      </c>
      <c r="C118">
        <v>0</v>
      </c>
      <c r="D118" t="s">
        <v>317</v>
      </c>
      <c r="E118" t="s">
        <v>300</v>
      </c>
      <c r="F118" t="s">
        <v>303</v>
      </c>
    </row>
    <row r="119" spans="1:6">
      <c r="A119">
        <v>21057</v>
      </c>
      <c r="B119" t="s">
        <v>319</v>
      </c>
      <c r="C119">
        <v>1618</v>
      </c>
      <c r="D119" t="s">
        <v>317</v>
      </c>
      <c r="E119" t="s">
        <v>300</v>
      </c>
      <c r="F119" t="s">
        <v>305</v>
      </c>
    </row>
    <row r="120" spans="1:6">
      <c r="A120">
        <v>21057</v>
      </c>
      <c r="B120" t="s">
        <v>320</v>
      </c>
      <c r="C120">
        <v>134</v>
      </c>
      <c r="D120" t="s">
        <v>317</v>
      </c>
      <c r="E120" t="s">
        <v>300</v>
      </c>
      <c r="F120" t="s">
        <v>307</v>
      </c>
    </row>
    <row r="121" spans="1:6">
      <c r="A121">
        <v>21057</v>
      </c>
      <c r="B121" t="s">
        <v>321</v>
      </c>
      <c r="C121">
        <v>17</v>
      </c>
      <c r="D121" t="s">
        <v>317</v>
      </c>
      <c r="E121" t="s">
        <v>309</v>
      </c>
      <c r="F121" t="s">
        <v>301</v>
      </c>
    </row>
    <row r="122" spans="1:6">
      <c r="A122">
        <v>21071</v>
      </c>
      <c r="B122" t="s">
        <v>298</v>
      </c>
      <c r="C122">
        <v>0</v>
      </c>
      <c r="D122" t="s">
        <v>299</v>
      </c>
      <c r="E122" t="s">
        <v>300</v>
      </c>
      <c r="F122" t="s">
        <v>301</v>
      </c>
    </row>
    <row r="123" spans="1:6">
      <c r="A123">
        <v>21071</v>
      </c>
      <c r="B123" t="s">
        <v>302</v>
      </c>
      <c r="C123">
        <v>0</v>
      </c>
      <c r="D123" t="s">
        <v>299</v>
      </c>
      <c r="E123" t="s">
        <v>300</v>
      </c>
      <c r="F123" t="s">
        <v>303</v>
      </c>
    </row>
    <row r="124" spans="1:6">
      <c r="A124">
        <v>21071</v>
      </c>
      <c r="B124" t="s">
        <v>304</v>
      </c>
      <c r="C124">
        <v>0</v>
      </c>
      <c r="D124" t="s">
        <v>299</v>
      </c>
      <c r="E124" t="s">
        <v>300</v>
      </c>
      <c r="F124" t="s">
        <v>305</v>
      </c>
    </row>
    <row r="125" spans="1:6">
      <c r="A125">
        <v>21071</v>
      </c>
      <c r="B125" t="s">
        <v>306</v>
      </c>
      <c r="C125">
        <v>0</v>
      </c>
      <c r="D125" t="s">
        <v>299</v>
      </c>
      <c r="E125" t="s">
        <v>300</v>
      </c>
      <c r="F125" t="s">
        <v>307</v>
      </c>
    </row>
    <row r="126" spans="1:6">
      <c r="A126">
        <v>21071</v>
      </c>
      <c r="B126" t="s">
        <v>308</v>
      </c>
      <c r="C126">
        <v>0</v>
      </c>
      <c r="D126" t="s">
        <v>299</v>
      </c>
      <c r="E126" t="s">
        <v>309</v>
      </c>
      <c r="F126" t="s">
        <v>301</v>
      </c>
    </row>
    <row r="127" spans="1:6">
      <c r="A127">
        <v>21071</v>
      </c>
      <c r="B127" t="s">
        <v>310</v>
      </c>
      <c r="C127">
        <v>81</v>
      </c>
      <c r="D127" t="s">
        <v>311</v>
      </c>
      <c r="E127" t="s">
        <v>300</v>
      </c>
      <c r="F127" t="s">
        <v>301</v>
      </c>
    </row>
    <row r="128" spans="1:6">
      <c r="A128">
        <v>21071</v>
      </c>
      <c r="B128" t="s">
        <v>312</v>
      </c>
      <c r="C128">
        <v>0</v>
      </c>
      <c r="D128" t="s">
        <v>311</v>
      </c>
      <c r="E128" t="s">
        <v>300</v>
      </c>
      <c r="F128" t="s">
        <v>303</v>
      </c>
    </row>
    <row r="129" spans="1:6">
      <c r="A129">
        <v>21071</v>
      </c>
      <c r="B129" t="s">
        <v>313</v>
      </c>
      <c r="C129">
        <v>81</v>
      </c>
      <c r="D129" t="s">
        <v>311</v>
      </c>
      <c r="E129" t="s">
        <v>300</v>
      </c>
      <c r="F129" t="s">
        <v>305</v>
      </c>
    </row>
    <row r="130" spans="1:6">
      <c r="A130">
        <v>21071</v>
      </c>
      <c r="B130" t="s">
        <v>314</v>
      </c>
      <c r="C130">
        <v>0</v>
      </c>
      <c r="D130" t="s">
        <v>311</v>
      </c>
      <c r="E130" t="s">
        <v>300</v>
      </c>
      <c r="F130" t="s">
        <v>307</v>
      </c>
    </row>
    <row r="131" spans="1:6">
      <c r="A131">
        <v>21071</v>
      </c>
      <c r="B131" t="s">
        <v>315</v>
      </c>
      <c r="C131">
        <v>0</v>
      </c>
      <c r="D131" t="s">
        <v>311</v>
      </c>
      <c r="E131" t="s">
        <v>309</v>
      </c>
      <c r="F131" t="s">
        <v>301</v>
      </c>
    </row>
    <row r="132" spans="1:6">
      <c r="A132">
        <v>21071</v>
      </c>
      <c r="B132" t="s">
        <v>316</v>
      </c>
      <c r="C132">
        <v>168</v>
      </c>
      <c r="D132" t="s">
        <v>317</v>
      </c>
      <c r="E132" t="s">
        <v>300</v>
      </c>
      <c r="F132" t="s">
        <v>301</v>
      </c>
    </row>
    <row r="133" spans="1:6">
      <c r="A133">
        <v>21071</v>
      </c>
      <c r="B133" t="s">
        <v>318</v>
      </c>
      <c r="C133">
        <v>0</v>
      </c>
      <c r="D133" t="s">
        <v>317</v>
      </c>
      <c r="E133" t="s">
        <v>300</v>
      </c>
      <c r="F133" t="s">
        <v>303</v>
      </c>
    </row>
    <row r="134" spans="1:6">
      <c r="A134">
        <v>21071</v>
      </c>
      <c r="B134" t="s">
        <v>319</v>
      </c>
      <c r="C134">
        <v>168</v>
      </c>
      <c r="D134" t="s">
        <v>317</v>
      </c>
      <c r="E134" t="s">
        <v>300</v>
      </c>
      <c r="F134" t="s">
        <v>305</v>
      </c>
    </row>
    <row r="135" spans="1:6">
      <c r="A135">
        <v>21071</v>
      </c>
      <c r="B135" t="s">
        <v>320</v>
      </c>
      <c r="C135">
        <v>0</v>
      </c>
      <c r="D135" t="s">
        <v>317</v>
      </c>
      <c r="E135" t="s">
        <v>300</v>
      </c>
      <c r="F135" t="s">
        <v>307</v>
      </c>
    </row>
    <row r="136" spans="1:6">
      <c r="A136">
        <v>21071</v>
      </c>
      <c r="B136" t="s">
        <v>321</v>
      </c>
      <c r="C136">
        <v>0</v>
      </c>
      <c r="D136" t="s">
        <v>317</v>
      </c>
      <c r="E136" t="s">
        <v>309</v>
      </c>
      <c r="F136" t="s">
        <v>301</v>
      </c>
    </row>
    <row r="137" spans="1:6">
      <c r="A137">
        <v>21074</v>
      </c>
      <c r="B137" t="s">
        <v>298</v>
      </c>
      <c r="C137">
        <v>193</v>
      </c>
      <c r="D137" t="s">
        <v>299</v>
      </c>
      <c r="E137" t="s">
        <v>300</v>
      </c>
      <c r="F137" t="s">
        <v>301</v>
      </c>
    </row>
    <row r="138" spans="1:6">
      <c r="A138">
        <v>21074</v>
      </c>
      <c r="B138" t="s">
        <v>302</v>
      </c>
      <c r="C138">
        <v>0</v>
      </c>
      <c r="D138" t="s">
        <v>299</v>
      </c>
      <c r="E138" t="s">
        <v>300</v>
      </c>
      <c r="F138" t="s">
        <v>303</v>
      </c>
    </row>
    <row r="139" spans="1:6">
      <c r="A139">
        <v>21074</v>
      </c>
      <c r="B139" t="s">
        <v>304</v>
      </c>
      <c r="C139">
        <v>187</v>
      </c>
      <c r="D139" t="s">
        <v>299</v>
      </c>
      <c r="E139" t="s">
        <v>300</v>
      </c>
      <c r="F139" t="s">
        <v>305</v>
      </c>
    </row>
    <row r="140" spans="1:6">
      <c r="A140">
        <v>21074</v>
      </c>
      <c r="B140" t="s">
        <v>306</v>
      </c>
      <c r="C140">
        <v>6</v>
      </c>
      <c r="D140" t="s">
        <v>299</v>
      </c>
      <c r="E140" t="s">
        <v>300</v>
      </c>
      <c r="F140" t="s">
        <v>307</v>
      </c>
    </row>
    <row r="141" spans="1:6">
      <c r="A141">
        <v>21074</v>
      </c>
      <c r="B141" t="s">
        <v>308</v>
      </c>
      <c r="C141">
        <v>123</v>
      </c>
      <c r="D141" t="s">
        <v>299</v>
      </c>
      <c r="E141" t="s">
        <v>309</v>
      </c>
      <c r="F141" t="s">
        <v>301</v>
      </c>
    </row>
    <row r="142" spans="1:6">
      <c r="A142">
        <v>21074</v>
      </c>
      <c r="B142" t="s">
        <v>310</v>
      </c>
      <c r="C142">
        <v>6190</v>
      </c>
      <c r="D142" t="s">
        <v>311</v>
      </c>
      <c r="E142" t="s">
        <v>300</v>
      </c>
      <c r="F142" t="s">
        <v>301</v>
      </c>
    </row>
    <row r="143" spans="1:6">
      <c r="A143">
        <v>21074</v>
      </c>
      <c r="B143" t="s">
        <v>312</v>
      </c>
      <c r="C143">
        <v>0</v>
      </c>
      <c r="D143" t="s">
        <v>311</v>
      </c>
      <c r="E143" t="s">
        <v>300</v>
      </c>
      <c r="F143" t="s">
        <v>303</v>
      </c>
    </row>
    <row r="144" spans="1:6">
      <c r="A144">
        <v>21074</v>
      </c>
      <c r="B144" t="s">
        <v>313</v>
      </c>
      <c r="C144">
        <v>6058</v>
      </c>
      <c r="D144" t="s">
        <v>311</v>
      </c>
      <c r="E144" t="s">
        <v>300</v>
      </c>
      <c r="F144" t="s">
        <v>305</v>
      </c>
    </row>
    <row r="145" spans="1:6">
      <c r="A145">
        <v>21074</v>
      </c>
      <c r="B145" t="s">
        <v>314</v>
      </c>
      <c r="C145">
        <v>132</v>
      </c>
      <c r="D145" t="s">
        <v>311</v>
      </c>
      <c r="E145" t="s">
        <v>300</v>
      </c>
      <c r="F145" t="s">
        <v>307</v>
      </c>
    </row>
    <row r="146" spans="1:6">
      <c r="A146">
        <v>21074</v>
      </c>
      <c r="B146" t="s">
        <v>315</v>
      </c>
      <c r="C146">
        <v>288</v>
      </c>
      <c r="D146" t="s">
        <v>311</v>
      </c>
      <c r="E146" t="s">
        <v>309</v>
      </c>
      <c r="F146" t="s">
        <v>301</v>
      </c>
    </row>
    <row r="147" spans="1:6">
      <c r="A147">
        <v>21074</v>
      </c>
      <c r="B147" t="s">
        <v>316</v>
      </c>
      <c r="C147">
        <v>3820</v>
      </c>
      <c r="D147" t="s">
        <v>317</v>
      </c>
      <c r="E147" t="s">
        <v>300</v>
      </c>
      <c r="F147" t="s">
        <v>301</v>
      </c>
    </row>
    <row r="148" spans="1:6">
      <c r="A148">
        <v>21074</v>
      </c>
      <c r="B148" t="s">
        <v>318</v>
      </c>
      <c r="C148">
        <v>0</v>
      </c>
      <c r="D148" t="s">
        <v>317</v>
      </c>
      <c r="E148" t="s">
        <v>300</v>
      </c>
      <c r="F148" t="s">
        <v>303</v>
      </c>
    </row>
    <row r="149" spans="1:6">
      <c r="A149">
        <v>21074</v>
      </c>
      <c r="B149" t="s">
        <v>319</v>
      </c>
      <c r="C149">
        <v>3820</v>
      </c>
      <c r="D149" t="s">
        <v>317</v>
      </c>
      <c r="E149" t="s">
        <v>300</v>
      </c>
      <c r="F149" t="s">
        <v>305</v>
      </c>
    </row>
    <row r="150" spans="1:6">
      <c r="A150">
        <v>21074</v>
      </c>
      <c r="B150" t="s">
        <v>320</v>
      </c>
      <c r="C150">
        <v>0</v>
      </c>
      <c r="D150" t="s">
        <v>317</v>
      </c>
      <c r="E150" t="s">
        <v>300</v>
      </c>
      <c r="F150" t="s">
        <v>307</v>
      </c>
    </row>
    <row r="151" spans="1:6">
      <c r="A151">
        <v>21074</v>
      </c>
      <c r="B151" t="s">
        <v>321</v>
      </c>
      <c r="C151">
        <v>8</v>
      </c>
      <c r="D151" t="s">
        <v>317</v>
      </c>
      <c r="E151" t="s">
        <v>309</v>
      </c>
      <c r="F151" t="s">
        <v>301</v>
      </c>
    </row>
    <row r="152" spans="1:6">
      <c r="A152">
        <v>21082</v>
      </c>
      <c r="B152" t="s">
        <v>298</v>
      </c>
      <c r="C152">
        <v>10</v>
      </c>
      <c r="D152" t="s">
        <v>299</v>
      </c>
      <c r="E152" t="s">
        <v>300</v>
      </c>
      <c r="F152" t="s">
        <v>301</v>
      </c>
    </row>
    <row r="153" spans="1:6">
      <c r="A153">
        <v>21082</v>
      </c>
      <c r="B153" t="s">
        <v>302</v>
      </c>
      <c r="C153">
        <v>0</v>
      </c>
      <c r="D153" t="s">
        <v>299</v>
      </c>
      <c r="E153" t="s">
        <v>300</v>
      </c>
      <c r="F153" t="s">
        <v>303</v>
      </c>
    </row>
    <row r="154" spans="1:6">
      <c r="A154">
        <v>21082</v>
      </c>
      <c r="B154" t="s">
        <v>304</v>
      </c>
      <c r="C154">
        <v>10</v>
      </c>
      <c r="D154" t="s">
        <v>299</v>
      </c>
      <c r="E154" t="s">
        <v>300</v>
      </c>
      <c r="F154" t="s">
        <v>305</v>
      </c>
    </row>
    <row r="155" spans="1:6">
      <c r="A155">
        <v>21082</v>
      </c>
      <c r="B155" t="s">
        <v>306</v>
      </c>
      <c r="C155">
        <v>0</v>
      </c>
      <c r="D155" t="s">
        <v>299</v>
      </c>
      <c r="E155" t="s">
        <v>300</v>
      </c>
      <c r="F155" t="s">
        <v>307</v>
      </c>
    </row>
    <row r="156" spans="1:6">
      <c r="A156">
        <v>21082</v>
      </c>
      <c r="B156" t="s">
        <v>308</v>
      </c>
      <c r="C156">
        <v>0</v>
      </c>
      <c r="D156" t="s">
        <v>299</v>
      </c>
      <c r="E156" t="s">
        <v>309</v>
      </c>
      <c r="F156" t="s">
        <v>301</v>
      </c>
    </row>
    <row r="157" spans="1:6">
      <c r="A157">
        <v>21082</v>
      </c>
      <c r="B157" t="s">
        <v>310</v>
      </c>
      <c r="C157">
        <v>178</v>
      </c>
      <c r="D157" t="s">
        <v>311</v>
      </c>
      <c r="E157" t="s">
        <v>300</v>
      </c>
      <c r="F157" t="s">
        <v>301</v>
      </c>
    </row>
    <row r="158" spans="1:6">
      <c r="A158">
        <v>21082</v>
      </c>
      <c r="B158" t="s">
        <v>312</v>
      </c>
      <c r="C158">
        <v>0</v>
      </c>
      <c r="D158" t="s">
        <v>311</v>
      </c>
      <c r="E158" t="s">
        <v>300</v>
      </c>
      <c r="F158" t="s">
        <v>303</v>
      </c>
    </row>
    <row r="159" spans="1:6">
      <c r="A159">
        <v>21082</v>
      </c>
      <c r="B159" t="s">
        <v>313</v>
      </c>
      <c r="C159">
        <v>150</v>
      </c>
      <c r="D159" t="s">
        <v>311</v>
      </c>
      <c r="E159" t="s">
        <v>300</v>
      </c>
      <c r="F159" t="s">
        <v>305</v>
      </c>
    </row>
    <row r="160" spans="1:6">
      <c r="A160">
        <v>21082</v>
      </c>
      <c r="B160" t="s">
        <v>314</v>
      </c>
      <c r="C160">
        <v>28</v>
      </c>
      <c r="D160" t="s">
        <v>311</v>
      </c>
      <c r="E160" t="s">
        <v>300</v>
      </c>
      <c r="F160" t="s">
        <v>307</v>
      </c>
    </row>
    <row r="161" spans="1:6">
      <c r="A161">
        <v>21082</v>
      </c>
      <c r="B161" t="s">
        <v>315</v>
      </c>
      <c r="C161">
        <v>0</v>
      </c>
      <c r="D161" t="s">
        <v>311</v>
      </c>
      <c r="E161" t="s">
        <v>309</v>
      </c>
      <c r="F161" t="s">
        <v>301</v>
      </c>
    </row>
    <row r="162" spans="1:6">
      <c r="A162">
        <v>21082</v>
      </c>
      <c r="B162" t="s">
        <v>316</v>
      </c>
      <c r="C162">
        <v>234</v>
      </c>
      <c r="D162" t="s">
        <v>317</v>
      </c>
      <c r="E162" t="s">
        <v>300</v>
      </c>
      <c r="F162" t="s">
        <v>301</v>
      </c>
    </row>
    <row r="163" spans="1:6">
      <c r="A163">
        <v>21082</v>
      </c>
      <c r="B163" t="s">
        <v>318</v>
      </c>
      <c r="C163">
        <v>0</v>
      </c>
      <c r="D163" t="s">
        <v>317</v>
      </c>
      <c r="E163" t="s">
        <v>300</v>
      </c>
      <c r="F163" t="s">
        <v>303</v>
      </c>
    </row>
    <row r="164" spans="1:6">
      <c r="A164">
        <v>21082</v>
      </c>
      <c r="B164" t="s">
        <v>319</v>
      </c>
      <c r="C164">
        <v>234</v>
      </c>
      <c r="D164" t="s">
        <v>317</v>
      </c>
      <c r="E164" t="s">
        <v>300</v>
      </c>
      <c r="F164" t="s">
        <v>305</v>
      </c>
    </row>
    <row r="165" spans="1:6">
      <c r="A165">
        <v>21082</v>
      </c>
      <c r="B165" t="s">
        <v>320</v>
      </c>
      <c r="C165">
        <v>0</v>
      </c>
      <c r="D165" t="s">
        <v>317</v>
      </c>
      <c r="E165" t="s">
        <v>300</v>
      </c>
      <c r="F165" t="s">
        <v>307</v>
      </c>
    </row>
    <row r="166" spans="1:6">
      <c r="A166">
        <v>21082</v>
      </c>
      <c r="B166" t="s">
        <v>321</v>
      </c>
      <c r="C166">
        <v>0</v>
      </c>
      <c r="D166" t="s">
        <v>317</v>
      </c>
      <c r="E166" t="s">
        <v>309</v>
      </c>
      <c r="F166" t="s">
        <v>301</v>
      </c>
    </row>
    <row r="167" spans="1:6">
      <c r="A167">
        <v>21085</v>
      </c>
      <c r="B167" t="s">
        <v>298</v>
      </c>
      <c r="C167">
        <v>780</v>
      </c>
      <c r="D167" t="s">
        <v>299</v>
      </c>
      <c r="E167" t="s">
        <v>300</v>
      </c>
      <c r="F167" t="s">
        <v>301</v>
      </c>
    </row>
    <row r="168" spans="1:6">
      <c r="A168">
        <v>21085</v>
      </c>
      <c r="B168" t="s">
        <v>302</v>
      </c>
      <c r="C168">
        <v>0</v>
      </c>
      <c r="D168" t="s">
        <v>299</v>
      </c>
      <c r="E168" t="s">
        <v>300</v>
      </c>
      <c r="F168" t="s">
        <v>303</v>
      </c>
    </row>
    <row r="169" spans="1:6">
      <c r="A169">
        <v>21085</v>
      </c>
      <c r="B169" t="s">
        <v>304</v>
      </c>
      <c r="C169">
        <v>574</v>
      </c>
      <c r="D169" t="s">
        <v>299</v>
      </c>
      <c r="E169" t="s">
        <v>300</v>
      </c>
      <c r="F169" t="s">
        <v>305</v>
      </c>
    </row>
    <row r="170" spans="1:6">
      <c r="A170">
        <v>21085</v>
      </c>
      <c r="B170" t="s">
        <v>306</v>
      </c>
      <c r="C170">
        <v>206</v>
      </c>
      <c r="D170" t="s">
        <v>299</v>
      </c>
      <c r="E170" t="s">
        <v>300</v>
      </c>
      <c r="F170" t="s">
        <v>307</v>
      </c>
    </row>
    <row r="171" spans="1:6">
      <c r="A171">
        <v>21085</v>
      </c>
      <c r="B171" t="s">
        <v>308</v>
      </c>
      <c r="C171">
        <v>67</v>
      </c>
      <c r="D171" t="s">
        <v>299</v>
      </c>
      <c r="E171" t="s">
        <v>309</v>
      </c>
      <c r="F171" t="s">
        <v>301</v>
      </c>
    </row>
    <row r="172" spans="1:6">
      <c r="A172">
        <v>21085</v>
      </c>
      <c r="B172" t="s">
        <v>310</v>
      </c>
      <c r="C172">
        <v>7505</v>
      </c>
      <c r="D172" t="s">
        <v>311</v>
      </c>
      <c r="E172" t="s">
        <v>300</v>
      </c>
      <c r="F172" t="s">
        <v>301</v>
      </c>
    </row>
    <row r="173" spans="1:6">
      <c r="A173">
        <v>21085</v>
      </c>
      <c r="B173" t="s">
        <v>312</v>
      </c>
      <c r="C173">
        <v>30</v>
      </c>
      <c r="D173" t="s">
        <v>311</v>
      </c>
      <c r="E173" t="s">
        <v>300</v>
      </c>
      <c r="F173" t="s">
        <v>303</v>
      </c>
    </row>
    <row r="174" spans="1:6">
      <c r="A174">
        <v>21085</v>
      </c>
      <c r="B174" t="s">
        <v>313</v>
      </c>
      <c r="C174">
        <v>6892</v>
      </c>
      <c r="D174" t="s">
        <v>311</v>
      </c>
      <c r="E174" t="s">
        <v>300</v>
      </c>
      <c r="F174" t="s">
        <v>305</v>
      </c>
    </row>
    <row r="175" spans="1:6">
      <c r="A175">
        <v>21085</v>
      </c>
      <c r="B175" t="s">
        <v>314</v>
      </c>
      <c r="C175">
        <v>583</v>
      </c>
      <c r="D175" t="s">
        <v>311</v>
      </c>
      <c r="E175" t="s">
        <v>300</v>
      </c>
      <c r="F175" t="s">
        <v>307</v>
      </c>
    </row>
    <row r="176" spans="1:6">
      <c r="A176">
        <v>21085</v>
      </c>
      <c r="B176" t="s">
        <v>315</v>
      </c>
      <c r="C176">
        <v>174</v>
      </c>
      <c r="D176" t="s">
        <v>311</v>
      </c>
      <c r="E176" t="s">
        <v>309</v>
      </c>
      <c r="F176" t="s">
        <v>301</v>
      </c>
    </row>
    <row r="177" spans="1:6">
      <c r="A177">
        <v>21085</v>
      </c>
      <c r="B177" t="s">
        <v>316</v>
      </c>
      <c r="C177">
        <v>3815</v>
      </c>
      <c r="D177" t="s">
        <v>317</v>
      </c>
      <c r="E177" t="s">
        <v>300</v>
      </c>
      <c r="F177" t="s">
        <v>301</v>
      </c>
    </row>
    <row r="178" spans="1:6">
      <c r="A178">
        <v>21085</v>
      </c>
      <c r="B178" t="s">
        <v>318</v>
      </c>
      <c r="C178">
        <v>0</v>
      </c>
      <c r="D178" t="s">
        <v>317</v>
      </c>
      <c r="E178" t="s">
        <v>300</v>
      </c>
      <c r="F178" t="s">
        <v>303</v>
      </c>
    </row>
    <row r="179" spans="1:6">
      <c r="A179">
        <v>21085</v>
      </c>
      <c r="B179" t="s">
        <v>319</v>
      </c>
      <c r="C179">
        <v>3718</v>
      </c>
      <c r="D179" t="s">
        <v>317</v>
      </c>
      <c r="E179" t="s">
        <v>300</v>
      </c>
      <c r="F179" t="s">
        <v>305</v>
      </c>
    </row>
    <row r="180" spans="1:6">
      <c r="A180">
        <v>21085</v>
      </c>
      <c r="B180" t="s">
        <v>320</v>
      </c>
      <c r="C180">
        <v>97</v>
      </c>
      <c r="D180" t="s">
        <v>317</v>
      </c>
      <c r="E180" t="s">
        <v>300</v>
      </c>
      <c r="F180" t="s">
        <v>307</v>
      </c>
    </row>
    <row r="181" spans="1:6">
      <c r="A181">
        <v>21085</v>
      </c>
      <c r="B181" t="s">
        <v>321</v>
      </c>
      <c r="C181">
        <v>19</v>
      </c>
      <c r="D181" t="s">
        <v>317</v>
      </c>
      <c r="E181" t="s">
        <v>309</v>
      </c>
      <c r="F181" t="s">
        <v>301</v>
      </c>
    </row>
    <row r="182" spans="1:6">
      <c r="A182">
        <v>21087</v>
      </c>
      <c r="B182" t="s">
        <v>298</v>
      </c>
      <c r="C182">
        <v>180</v>
      </c>
      <c r="D182" t="s">
        <v>299</v>
      </c>
      <c r="E182" t="s">
        <v>300</v>
      </c>
      <c r="F182" t="s">
        <v>301</v>
      </c>
    </row>
    <row r="183" spans="1:6">
      <c r="A183">
        <v>21087</v>
      </c>
      <c r="B183" t="s">
        <v>302</v>
      </c>
      <c r="C183">
        <v>0</v>
      </c>
      <c r="D183" t="s">
        <v>299</v>
      </c>
      <c r="E183" t="s">
        <v>300</v>
      </c>
      <c r="F183" t="s">
        <v>303</v>
      </c>
    </row>
    <row r="184" spans="1:6">
      <c r="A184">
        <v>21087</v>
      </c>
      <c r="B184" t="s">
        <v>304</v>
      </c>
      <c r="C184">
        <v>116</v>
      </c>
      <c r="D184" t="s">
        <v>299</v>
      </c>
      <c r="E184" t="s">
        <v>300</v>
      </c>
      <c r="F184" t="s">
        <v>305</v>
      </c>
    </row>
    <row r="185" spans="1:6">
      <c r="A185">
        <v>21087</v>
      </c>
      <c r="B185" t="s">
        <v>306</v>
      </c>
      <c r="C185">
        <v>64</v>
      </c>
      <c r="D185" t="s">
        <v>299</v>
      </c>
      <c r="E185" t="s">
        <v>300</v>
      </c>
      <c r="F185" t="s">
        <v>307</v>
      </c>
    </row>
    <row r="186" spans="1:6">
      <c r="A186">
        <v>21087</v>
      </c>
      <c r="B186" t="s">
        <v>308</v>
      </c>
      <c r="C186">
        <v>23</v>
      </c>
      <c r="D186" t="s">
        <v>299</v>
      </c>
      <c r="E186" t="s">
        <v>309</v>
      </c>
      <c r="F186" t="s">
        <v>301</v>
      </c>
    </row>
    <row r="187" spans="1:6">
      <c r="A187">
        <v>21087</v>
      </c>
      <c r="B187" t="s">
        <v>310</v>
      </c>
      <c r="C187">
        <v>1993</v>
      </c>
      <c r="D187" t="s">
        <v>311</v>
      </c>
      <c r="E187" t="s">
        <v>300</v>
      </c>
      <c r="F187" t="s">
        <v>301</v>
      </c>
    </row>
    <row r="188" spans="1:6">
      <c r="A188">
        <v>21087</v>
      </c>
      <c r="B188" t="s">
        <v>312</v>
      </c>
      <c r="C188">
        <v>0</v>
      </c>
      <c r="D188" t="s">
        <v>311</v>
      </c>
      <c r="E188" t="s">
        <v>300</v>
      </c>
      <c r="F188" t="s">
        <v>303</v>
      </c>
    </row>
    <row r="189" spans="1:6">
      <c r="A189">
        <v>21087</v>
      </c>
      <c r="B189" t="s">
        <v>313</v>
      </c>
      <c r="C189">
        <v>1897</v>
      </c>
      <c r="D189" t="s">
        <v>311</v>
      </c>
      <c r="E189" t="s">
        <v>300</v>
      </c>
      <c r="F189" t="s">
        <v>305</v>
      </c>
    </row>
    <row r="190" spans="1:6">
      <c r="A190">
        <v>21087</v>
      </c>
      <c r="B190" t="s">
        <v>314</v>
      </c>
      <c r="C190">
        <v>96</v>
      </c>
      <c r="D190" t="s">
        <v>311</v>
      </c>
      <c r="E190" t="s">
        <v>300</v>
      </c>
      <c r="F190" t="s">
        <v>307</v>
      </c>
    </row>
    <row r="191" spans="1:6">
      <c r="A191">
        <v>21087</v>
      </c>
      <c r="B191" t="s">
        <v>315</v>
      </c>
      <c r="C191">
        <v>164</v>
      </c>
      <c r="D191" t="s">
        <v>311</v>
      </c>
      <c r="E191" t="s">
        <v>309</v>
      </c>
      <c r="F191" t="s">
        <v>301</v>
      </c>
    </row>
    <row r="192" spans="1:6">
      <c r="A192">
        <v>21087</v>
      </c>
      <c r="B192" t="s">
        <v>316</v>
      </c>
      <c r="C192">
        <v>2003</v>
      </c>
      <c r="D192" t="s">
        <v>317</v>
      </c>
      <c r="E192" t="s">
        <v>300</v>
      </c>
      <c r="F192" t="s">
        <v>301</v>
      </c>
    </row>
    <row r="193" spans="1:6">
      <c r="A193">
        <v>21087</v>
      </c>
      <c r="B193" t="s">
        <v>318</v>
      </c>
      <c r="C193">
        <v>0</v>
      </c>
      <c r="D193" t="s">
        <v>317</v>
      </c>
      <c r="E193" t="s">
        <v>300</v>
      </c>
      <c r="F193" t="s">
        <v>303</v>
      </c>
    </row>
    <row r="194" spans="1:6">
      <c r="A194">
        <v>21087</v>
      </c>
      <c r="B194" t="s">
        <v>319</v>
      </c>
      <c r="C194">
        <v>1958</v>
      </c>
      <c r="D194" t="s">
        <v>317</v>
      </c>
      <c r="E194" t="s">
        <v>300</v>
      </c>
      <c r="F194" t="s">
        <v>305</v>
      </c>
    </row>
    <row r="195" spans="1:6">
      <c r="A195">
        <v>21087</v>
      </c>
      <c r="B195" t="s">
        <v>320</v>
      </c>
      <c r="C195">
        <v>45</v>
      </c>
      <c r="D195" t="s">
        <v>317</v>
      </c>
      <c r="E195" t="s">
        <v>300</v>
      </c>
      <c r="F195" t="s">
        <v>307</v>
      </c>
    </row>
    <row r="196" spans="1:6">
      <c r="A196">
        <v>21087</v>
      </c>
      <c r="B196" t="s">
        <v>321</v>
      </c>
      <c r="C196">
        <v>0</v>
      </c>
      <c r="D196" t="s">
        <v>317</v>
      </c>
      <c r="E196" t="s">
        <v>309</v>
      </c>
      <c r="F196" t="s">
        <v>301</v>
      </c>
    </row>
    <row r="197" spans="1:6">
      <c r="A197">
        <v>21093</v>
      </c>
      <c r="B197" t="s">
        <v>298</v>
      </c>
      <c r="C197">
        <v>1159</v>
      </c>
      <c r="D197" t="s">
        <v>299</v>
      </c>
      <c r="E197" t="s">
        <v>300</v>
      </c>
      <c r="F197" t="s">
        <v>301</v>
      </c>
    </row>
    <row r="198" spans="1:6">
      <c r="A198">
        <v>21093</v>
      </c>
      <c r="B198" t="s">
        <v>302</v>
      </c>
      <c r="C198">
        <v>0</v>
      </c>
      <c r="D198" t="s">
        <v>299</v>
      </c>
      <c r="E198" t="s">
        <v>300</v>
      </c>
      <c r="F198" t="s">
        <v>303</v>
      </c>
    </row>
    <row r="199" spans="1:6">
      <c r="A199">
        <v>21093</v>
      </c>
      <c r="B199" t="s">
        <v>304</v>
      </c>
      <c r="C199">
        <v>994</v>
      </c>
      <c r="D199" t="s">
        <v>299</v>
      </c>
      <c r="E199" t="s">
        <v>300</v>
      </c>
      <c r="F199" t="s">
        <v>305</v>
      </c>
    </row>
    <row r="200" spans="1:6">
      <c r="A200">
        <v>21093</v>
      </c>
      <c r="B200" t="s">
        <v>306</v>
      </c>
      <c r="C200">
        <v>165</v>
      </c>
      <c r="D200" t="s">
        <v>299</v>
      </c>
      <c r="E200" t="s">
        <v>300</v>
      </c>
      <c r="F200" t="s">
        <v>307</v>
      </c>
    </row>
    <row r="201" spans="1:6">
      <c r="A201">
        <v>21093</v>
      </c>
      <c r="B201" t="s">
        <v>308</v>
      </c>
      <c r="C201">
        <v>160</v>
      </c>
      <c r="D201" t="s">
        <v>299</v>
      </c>
      <c r="E201" t="s">
        <v>309</v>
      </c>
      <c r="F201" t="s">
        <v>301</v>
      </c>
    </row>
    <row r="202" spans="1:6">
      <c r="A202">
        <v>21093</v>
      </c>
      <c r="B202" t="s">
        <v>310</v>
      </c>
      <c r="C202">
        <v>7043</v>
      </c>
      <c r="D202" t="s">
        <v>311</v>
      </c>
      <c r="E202" t="s">
        <v>300</v>
      </c>
      <c r="F202" t="s">
        <v>301</v>
      </c>
    </row>
    <row r="203" spans="1:6">
      <c r="A203">
        <v>21093</v>
      </c>
      <c r="B203" t="s">
        <v>312</v>
      </c>
      <c r="C203">
        <v>60</v>
      </c>
      <c r="D203" t="s">
        <v>311</v>
      </c>
      <c r="E203" t="s">
        <v>300</v>
      </c>
      <c r="F203" t="s">
        <v>303</v>
      </c>
    </row>
    <row r="204" spans="1:6">
      <c r="A204">
        <v>21093</v>
      </c>
      <c r="B204" t="s">
        <v>313</v>
      </c>
      <c r="C204">
        <v>6835</v>
      </c>
      <c r="D204" t="s">
        <v>311</v>
      </c>
      <c r="E204" t="s">
        <v>300</v>
      </c>
      <c r="F204" t="s">
        <v>305</v>
      </c>
    </row>
    <row r="205" spans="1:6">
      <c r="A205">
        <v>21093</v>
      </c>
      <c r="B205" t="s">
        <v>314</v>
      </c>
      <c r="C205">
        <v>148</v>
      </c>
      <c r="D205" t="s">
        <v>311</v>
      </c>
      <c r="E205" t="s">
        <v>300</v>
      </c>
      <c r="F205" t="s">
        <v>307</v>
      </c>
    </row>
    <row r="206" spans="1:6">
      <c r="A206">
        <v>21093</v>
      </c>
      <c r="B206" t="s">
        <v>315</v>
      </c>
      <c r="C206">
        <v>299</v>
      </c>
      <c r="D206" t="s">
        <v>311</v>
      </c>
      <c r="E206" t="s">
        <v>309</v>
      </c>
      <c r="F206" t="s">
        <v>301</v>
      </c>
    </row>
    <row r="207" spans="1:6">
      <c r="A207">
        <v>21093</v>
      </c>
      <c r="B207" t="s">
        <v>316</v>
      </c>
      <c r="C207">
        <v>18995</v>
      </c>
      <c r="D207" t="s">
        <v>317</v>
      </c>
      <c r="E207" t="s">
        <v>300</v>
      </c>
      <c r="F207" t="s">
        <v>301</v>
      </c>
    </row>
    <row r="208" spans="1:6">
      <c r="A208">
        <v>21093</v>
      </c>
      <c r="B208" t="s">
        <v>318</v>
      </c>
      <c r="C208">
        <v>25</v>
      </c>
      <c r="D208" t="s">
        <v>317</v>
      </c>
      <c r="E208" t="s">
        <v>300</v>
      </c>
      <c r="F208" t="s">
        <v>303</v>
      </c>
    </row>
    <row r="209" spans="1:6">
      <c r="A209">
        <v>21093</v>
      </c>
      <c r="B209" t="s">
        <v>319</v>
      </c>
      <c r="C209">
        <v>18598</v>
      </c>
      <c r="D209" t="s">
        <v>317</v>
      </c>
      <c r="E209" t="s">
        <v>300</v>
      </c>
      <c r="F209" t="s">
        <v>305</v>
      </c>
    </row>
    <row r="210" spans="1:6">
      <c r="A210">
        <v>21093</v>
      </c>
      <c r="B210" t="s">
        <v>320</v>
      </c>
      <c r="C210">
        <v>372</v>
      </c>
      <c r="D210" t="s">
        <v>317</v>
      </c>
      <c r="E210" t="s">
        <v>300</v>
      </c>
      <c r="F210" t="s">
        <v>307</v>
      </c>
    </row>
    <row r="211" spans="1:6">
      <c r="A211">
        <v>21093</v>
      </c>
      <c r="B211" t="s">
        <v>321</v>
      </c>
      <c r="C211">
        <v>202</v>
      </c>
      <c r="D211" t="s">
        <v>317</v>
      </c>
      <c r="E211" t="s">
        <v>309</v>
      </c>
      <c r="F211" t="s">
        <v>301</v>
      </c>
    </row>
    <row r="212" spans="1:6">
      <c r="A212">
        <v>21102</v>
      </c>
      <c r="B212" t="s">
        <v>298</v>
      </c>
      <c r="C212">
        <v>148</v>
      </c>
      <c r="D212" t="s">
        <v>299</v>
      </c>
      <c r="E212" t="s">
        <v>300</v>
      </c>
      <c r="F212" t="s">
        <v>301</v>
      </c>
    </row>
    <row r="213" spans="1:6">
      <c r="A213">
        <v>21102</v>
      </c>
      <c r="B213" t="s">
        <v>302</v>
      </c>
      <c r="C213">
        <v>0</v>
      </c>
      <c r="D213" t="s">
        <v>299</v>
      </c>
      <c r="E213" t="s">
        <v>300</v>
      </c>
      <c r="F213" t="s">
        <v>303</v>
      </c>
    </row>
    <row r="214" spans="1:6">
      <c r="A214">
        <v>21102</v>
      </c>
      <c r="B214" t="s">
        <v>304</v>
      </c>
      <c r="C214">
        <v>148</v>
      </c>
      <c r="D214" t="s">
        <v>299</v>
      </c>
      <c r="E214" t="s">
        <v>300</v>
      </c>
      <c r="F214" t="s">
        <v>305</v>
      </c>
    </row>
    <row r="215" spans="1:6">
      <c r="A215">
        <v>21102</v>
      </c>
      <c r="B215" t="s">
        <v>306</v>
      </c>
      <c r="C215">
        <v>0</v>
      </c>
      <c r="D215" t="s">
        <v>299</v>
      </c>
      <c r="E215" t="s">
        <v>300</v>
      </c>
      <c r="F215" t="s">
        <v>307</v>
      </c>
    </row>
    <row r="216" spans="1:6">
      <c r="A216">
        <v>21102</v>
      </c>
      <c r="B216" t="s">
        <v>308</v>
      </c>
      <c r="C216">
        <v>47</v>
      </c>
      <c r="D216" t="s">
        <v>299</v>
      </c>
      <c r="E216" t="s">
        <v>309</v>
      </c>
      <c r="F216" t="s">
        <v>301</v>
      </c>
    </row>
    <row r="217" spans="1:6">
      <c r="A217">
        <v>21102</v>
      </c>
      <c r="B217" t="s">
        <v>310</v>
      </c>
      <c r="C217">
        <v>5542</v>
      </c>
      <c r="D217" t="s">
        <v>311</v>
      </c>
      <c r="E217" t="s">
        <v>300</v>
      </c>
      <c r="F217" t="s">
        <v>301</v>
      </c>
    </row>
    <row r="218" spans="1:6">
      <c r="A218">
        <v>21102</v>
      </c>
      <c r="B218" t="s">
        <v>312</v>
      </c>
      <c r="C218">
        <v>24</v>
      </c>
      <c r="D218" t="s">
        <v>311</v>
      </c>
      <c r="E218" t="s">
        <v>300</v>
      </c>
      <c r="F218" t="s">
        <v>303</v>
      </c>
    </row>
    <row r="219" spans="1:6">
      <c r="A219">
        <v>21102</v>
      </c>
      <c r="B219" t="s">
        <v>313</v>
      </c>
      <c r="C219">
        <v>5322</v>
      </c>
      <c r="D219" t="s">
        <v>311</v>
      </c>
      <c r="E219" t="s">
        <v>300</v>
      </c>
      <c r="F219" t="s">
        <v>305</v>
      </c>
    </row>
    <row r="220" spans="1:6">
      <c r="A220">
        <v>21102</v>
      </c>
      <c r="B220" t="s">
        <v>314</v>
      </c>
      <c r="C220">
        <v>196</v>
      </c>
      <c r="D220" t="s">
        <v>311</v>
      </c>
      <c r="E220" t="s">
        <v>300</v>
      </c>
      <c r="F220" t="s">
        <v>307</v>
      </c>
    </row>
    <row r="221" spans="1:6">
      <c r="A221">
        <v>21102</v>
      </c>
      <c r="B221" t="s">
        <v>315</v>
      </c>
      <c r="C221">
        <v>160</v>
      </c>
      <c r="D221" t="s">
        <v>311</v>
      </c>
      <c r="E221" t="s">
        <v>309</v>
      </c>
      <c r="F221" t="s">
        <v>301</v>
      </c>
    </row>
    <row r="222" spans="1:6">
      <c r="A222">
        <v>21102</v>
      </c>
      <c r="B222" t="s">
        <v>316</v>
      </c>
      <c r="C222">
        <v>2808</v>
      </c>
      <c r="D222" t="s">
        <v>317</v>
      </c>
      <c r="E222" t="s">
        <v>300</v>
      </c>
      <c r="F222" t="s">
        <v>301</v>
      </c>
    </row>
    <row r="223" spans="1:6">
      <c r="A223">
        <v>21102</v>
      </c>
      <c r="B223" t="s">
        <v>318</v>
      </c>
      <c r="C223">
        <v>0</v>
      </c>
      <c r="D223" t="s">
        <v>317</v>
      </c>
      <c r="E223" t="s">
        <v>300</v>
      </c>
      <c r="F223" t="s">
        <v>303</v>
      </c>
    </row>
    <row r="224" spans="1:6">
      <c r="A224">
        <v>21102</v>
      </c>
      <c r="B224" t="s">
        <v>319</v>
      </c>
      <c r="C224">
        <v>2725</v>
      </c>
      <c r="D224" t="s">
        <v>317</v>
      </c>
      <c r="E224" t="s">
        <v>300</v>
      </c>
      <c r="F224" t="s">
        <v>305</v>
      </c>
    </row>
    <row r="225" spans="1:6">
      <c r="A225">
        <v>21102</v>
      </c>
      <c r="B225" t="s">
        <v>320</v>
      </c>
      <c r="C225">
        <v>83</v>
      </c>
      <c r="D225" t="s">
        <v>317</v>
      </c>
      <c r="E225" t="s">
        <v>300</v>
      </c>
      <c r="F225" t="s">
        <v>307</v>
      </c>
    </row>
    <row r="226" spans="1:6">
      <c r="A226">
        <v>21102</v>
      </c>
      <c r="B226" t="s">
        <v>321</v>
      </c>
      <c r="C226">
        <v>11</v>
      </c>
      <c r="D226" t="s">
        <v>317</v>
      </c>
      <c r="E226" t="s">
        <v>309</v>
      </c>
      <c r="F226" t="s">
        <v>301</v>
      </c>
    </row>
    <row r="227" spans="1:6">
      <c r="A227">
        <v>21104</v>
      </c>
      <c r="B227" t="s">
        <v>298</v>
      </c>
      <c r="C227">
        <v>50</v>
      </c>
      <c r="D227" t="s">
        <v>299</v>
      </c>
      <c r="E227" t="s">
        <v>300</v>
      </c>
      <c r="F227" t="s">
        <v>301</v>
      </c>
    </row>
    <row r="228" spans="1:6">
      <c r="A228">
        <v>21104</v>
      </c>
      <c r="B228" t="s">
        <v>302</v>
      </c>
      <c r="C228">
        <v>0</v>
      </c>
      <c r="D228" t="s">
        <v>299</v>
      </c>
      <c r="E228" t="s">
        <v>300</v>
      </c>
      <c r="F228" t="s">
        <v>303</v>
      </c>
    </row>
    <row r="229" spans="1:6">
      <c r="A229">
        <v>21104</v>
      </c>
      <c r="B229" t="s">
        <v>304</v>
      </c>
      <c r="C229">
        <v>50</v>
      </c>
      <c r="D229" t="s">
        <v>299</v>
      </c>
      <c r="E229" t="s">
        <v>300</v>
      </c>
      <c r="F229" t="s">
        <v>305</v>
      </c>
    </row>
    <row r="230" spans="1:6">
      <c r="A230">
        <v>21104</v>
      </c>
      <c r="B230" t="s">
        <v>306</v>
      </c>
      <c r="C230">
        <v>0</v>
      </c>
      <c r="D230" t="s">
        <v>299</v>
      </c>
      <c r="E230" t="s">
        <v>300</v>
      </c>
      <c r="F230" t="s">
        <v>307</v>
      </c>
    </row>
    <row r="231" spans="1:6">
      <c r="A231">
        <v>21104</v>
      </c>
      <c r="B231" t="s">
        <v>308</v>
      </c>
      <c r="C231">
        <v>15</v>
      </c>
      <c r="D231" t="s">
        <v>299</v>
      </c>
      <c r="E231" t="s">
        <v>309</v>
      </c>
      <c r="F231" t="s">
        <v>301</v>
      </c>
    </row>
    <row r="232" spans="1:6">
      <c r="A232">
        <v>21104</v>
      </c>
      <c r="B232" t="s">
        <v>310</v>
      </c>
      <c r="C232">
        <v>1386</v>
      </c>
      <c r="D232" t="s">
        <v>311</v>
      </c>
      <c r="E232" t="s">
        <v>300</v>
      </c>
      <c r="F232" t="s">
        <v>301</v>
      </c>
    </row>
    <row r="233" spans="1:6">
      <c r="A233">
        <v>21104</v>
      </c>
      <c r="B233" t="s">
        <v>312</v>
      </c>
      <c r="C233">
        <v>4</v>
      </c>
      <c r="D233" t="s">
        <v>311</v>
      </c>
      <c r="E233" t="s">
        <v>300</v>
      </c>
      <c r="F233" t="s">
        <v>303</v>
      </c>
    </row>
    <row r="234" spans="1:6">
      <c r="A234">
        <v>21104</v>
      </c>
      <c r="B234" t="s">
        <v>313</v>
      </c>
      <c r="C234">
        <v>1253</v>
      </c>
      <c r="D234" t="s">
        <v>311</v>
      </c>
      <c r="E234" t="s">
        <v>300</v>
      </c>
      <c r="F234" t="s">
        <v>305</v>
      </c>
    </row>
    <row r="235" spans="1:6">
      <c r="A235">
        <v>21104</v>
      </c>
      <c r="B235" t="s">
        <v>314</v>
      </c>
      <c r="C235">
        <v>129</v>
      </c>
      <c r="D235" t="s">
        <v>311</v>
      </c>
      <c r="E235" t="s">
        <v>300</v>
      </c>
      <c r="F235" t="s">
        <v>307</v>
      </c>
    </row>
    <row r="236" spans="1:6">
      <c r="A236">
        <v>21104</v>
      </c>
      <c r="B236" t="s">
        <v>315</v>
      </c>
      <c r="C236">
        <v>9</v>
      </c>
      <c r="D236" t="s">
        <v>311</v>
      </c>
      <c r="E236" t="s">
        <v>309</v>
      </c>
      <c r="F236" t="s">
        <v>301</v>
      </c>
    </row>
    <row r="237" spans="1:6">
      <c r="A237">
        <v>21104</v>
      </c>
      <c r="B237" t="s">
        <v>316</v>
      </c>
      <c r="C237">
        <v>2558</v>
      </c>
      <c r="D237" t="s">
        <v>317</v>
      </c>
      <c r="E237" t="s">
        <v>300</v>
      </c>
      <c r="F237" t="s">
        <v>301</v>
      </c>
    </row>
    <row r="238" spans="1:6">
      <c r="A238">
        <v>21104</v>
      </c>
      <c r="B238" t="s">
        <v>318</v>
      </c>
      <c r="C238">
        <v>0</v>
      </c>
      <c r="D238" t="s">
        <v>317</v>
      </c>
      <c r="E238" t="s">
        <v>300</v>
      </c>
      <c r="F238" t="s">
        <v>303</v>
      </c>
    </row>
    <row r="239" spans="1:6">
      <c r="A239">
        <v>21104</v>
      </c>
      <c r="B239" t="s">
        <v>319</v>
      </c>
      <c r="C239">
        <v>2545</v>
      </c>
      <c r="D239" t="s">
        <v>317</v>
      </c>
      <c r="E239" t="s">
        <v>300</v>
      </c>
      <c r="F239" t="s">
        <v>305</v>
      </c>
    </row>
    <row r="240" spans="1:6">
      <c r="A240">
        <v>21104</v>
      </c>
      <c r="B240" t="s">
        <v>320</v>
      </c>
      <c r="C240">
        <v>13</v>
      </c>
      <c r="D240" t="s">
        <v>317</v>
      </c>
      <c r="E240" t="s">
        <v>300</v>
      </c>
      <c r="F240" t="s">
        <v>307</v>
      </c>
    </row>
    <row r="241" spans="1:6">
      <c r="A241">
        <v>21104</v>
      </c>
      <c r="B241" t="s">
        <v>321</v>
      </c>
      <c r="C241">
        <v>5</v>
      </c>
      <c r="D241" t="s">
        <v>317</v>
      </c>
      <c r="E241" t="s">
        <v>309</v>
      </c>
      <c r="F241" t="s">
        <v>301</v>
      </c>
    </row>
    <row r="242" spans="1:6">
      <c r="A242">
        <v>21111</v>
      </c>
      <c r="B242" t="s">
        <v>298</v>
      </c>
      <c r="C242">
        <v>20</v>
      </c>
      <c r="D242" t="s">
        <v>299</v>
      </c>
      <c r="E242" t="s">
        <v>300</v>
      </c>
      <c r="F242" t="s">
        <v>301</v>
      </c>
    </row>
    <row r="243" spans="1:6">
      <c r="A243">
        <v>21111</v>
      </c>
      <c r="B243" t="s">
        <v>302</v>
      </c>
      <c r="C243">
        <v>0</v>
      </c>
      <c r="D243" t="s">
        <v>299</v>
      </c>
      <c r="E243" t="s">
        <v>300</v>
      </c>
      <c r="F243" t="s">
        <v>303</v>
      </c>
    </row>
    <row r="244" spans="1:6">
      <c r="A244">
        <v>21111</v>
      </c>
      <c r="B244" t="s">
        <v>304</v>
      </c>
      <c r="C244">
        <v>20</v>
      </c>
      <c r="D244" t="s">
        <v>299</v>
      </c>
      <c r="E244" t="s">
        <v>300</v>
      </c>
      <c r="F244" t="s">
        <v>305</v>
      </c>
    </row>
    <row r="245" spans="1:6">
      <c r="A245">
        <v>21111</v>
      </c>
      <c r="B245" t="s">
        <v>306</v>
      </c>
      <c r="C245">
        <v>0</v>
      </c>
      <c r="D245" t="s">
        <v>299</v>
      </c>
      <c r="E245" t="s">
        <v>300</v>
      </c>
      <c r="F245" t="s">
        <v>307</v>
      </c>
    </row>
    <row r="246" spans="1:6">
      <c r="A246">
        <v>21111</v>
      </c>
      <c r="B246" t="s">
        <v>308</v>
      </c>
      <c r="C246">
        <v>0</v>
      </c>
      <c r="D246" t="s">
        <v>299</v>
      </c>
      <c r="E246" t="s">
        <v>309</v>
      </c>
      <c r="F246" t="s">
        <v>301</v>
      </c>
    </row>
    <row r="247" spans="1:6">
      <c r="A247">
        <v>21111</v>
      </c>
      <c r="B247" t="s">
        <v>310</v>
      </c>
      <c r="C247">
        <v>1168</v>
      </c>
      <c r="D247" t="s">
        <v>311</v>
      </c>
      <c r="E247" t="s">
        <v>300</v>
      </c>
      <c r="F247" t="s">
        <v>301</v>
      </c>
    </row>
    <row r="248" spans="1:6">
      <c r="A248">
        <v>21111</v>
      </c>
      <c r="B248" t="s">
        <v>312</v>
      </c>
      <c r="C248">
        <v>0</v>
      </c>
      <c r="D248" t="s">
        <v>311</v>
      </c>
      <c r="E248" t="s">
        <v>300</v>
      </c>
      <c r="F248" t="s">
        <v>303</v>
      </c>
    </row>
    <row r="249" spans="1:6">
      <c r="A249">
        <v>21111</v>
      </c>
      <c r="B249" t="s">
        <v>313</v>
      </c>
      <c r="C249">
        <v>1168</v>
      </c>
      <c r="D249" t="s">
        <v>311</v>
      </c>
      <c r="E249" t="s">
        <v>300</v>
      </c>
      <c r="F249" t="s">
        <v>305</v>
      </c>
    </row>
    <row r="250" spans="1:6">
      <c r="A250">
        <v>21111</v>
      </c>
      <c r="B250" t="s">
        <v>314</v>
      </c>
      <c r="C250">
        <v>0</v>
      </c>
      <c r="D250" t="s">
        <v>311</v>
      </c>
      <c r="E250" t="s">
        <v>300</v>
      </c>
      <c r="F250" t="s">
        <v>307</v>
      </c>
    </row>
    <row r="251" spans="1:6">
      <c r="A251">
        <v>21111</v>
      </c>
      <c r="B251" t="s">
        <v>315</v>
      </c>
      <c r="C251">
        <v>58</v>
      </c>
      <c r="D251" t="s">
        <v>311</v>
      </c>
      <c r="E251" t="s">
        <v>309</v>
      </c>
      <c r="F251" t="s">
        <v>301</v>
      </c>
    </row>
    <row r="252" spans="1:6">
      <c r="A252">
        <v>21111</v>
      </c>
      <c r="B252" t="s">
        <v>316</v>
      </c>
      <c r="C252">
        <v>2208</v>
      </c>
      <c r="D252" t="s">
        <v>317</v>
      </c>
      <c r="E252" t="s">
        <v>300</v>
      </c>
      <c r="F252" t="s">
        <v>301</v>
      </c>
    </row>
    <row r="253" spans="1:6">
      <c r="A253">
        <v>21111</v>
      </c>
      <c r="B253" t="s">
        <v>318</v>
      </c>
      <c r="C253">
        <v>0</v>
      </c>
      <c r="D253" t="s">
        <v>317</v>
      </c>
      <c r="E253" t="s">
        <v>300</v>
      </c>
      <c r="F253" t="s">
        <v>303</v>
      </c>
    </row>
    <row r="254" spans="1:6">
      <c r="A254">
        <v>21111</v>
      </c>
      <c r="B254" t="s">
        <v>319</v>
      </c>
      <c r="C254">
        <v>2163</v>
      </c>
      <c r="D254" t="s">
        <v>317</v>
      </c>
      <c r="E254" t="s">
        <v>300</v>
      </c>
      <c r="F254" t="s">
        <v>305</v>
      </c>
    </row>
    <row r="255" spans="1:6">
      <c r="A255">
        <v>21111</v>
      </c>
      <c r="B255" t="s">
        <v>320</v>
      </c>
      <c r="C255">
        <v>45</v>
      </c>
      <c r="D255" t="s">
        <v>317</v>
      </c>
      <c r="E255" t="s">
        <v>300</v>
      </c>
      <c r="F255" t="s">
        <v>307</v>
      </c>
    </row>
    <row r="256" spans="1:6">
      <c r="A256">
        <v>21111</v>
      </c>
      <c r="B256" t="s">
        <v>321</v>
      </c>
      <c r="C256">
        <v>10</v>
      </c>
      <c r="D256" t="s">
        <v>317</v>
      </c>
      <c r="E256" t="s">
        <v>309</v>
      </c>
      <c r="F256" t="s">
        <v>301</v>
      </c>
    </row>
    <row r="257" spans="1:6">
      <c r="A257">
        <v>21117</v>
      </c>
      <c r="B257" t="s">
        <v>298</v>
      </c>
      <c r="C257">
        <v>1916</v>
      </c>
      <c r="D257" t="s">
        <v>299</v>
      </c>
      <c r="E257" t="s">
        <v>300</v>
      </c>
      <c r="F257" t="s">
        <v>301</v>
      </c>
    </row>
    <row r="258" spans="1:6">
      <c r="A258">
        <v>21117</v>
      </c>
      <c r="B258" t="s">
        <v>302</v>
      </c>
      <c r="C258">
        <v>0</v>
      </c>
      <c r="D258" t="s">
        <v>299</v>
      </c>
      <c r="E258" t="s">
        <v>300</v>
      </c>
      <c r="F258" t="s">
        <v>303</v>
      </c>
    </row>
    <row r="259" spans="1:6">
      <c r="A259">
        <v>21117</v>
      </c>
      <c r="B259" t="s">
        <v>304</v>
      </c>
      <c r="C259">
        <v>1809</v>
      </c>
      <c r="D259" t="s">
        <v>299</v>
      </c>
      <c r="E259" t="s">
        <v>300</v>
      </c>
      <c r="F259" t="s">
        <v>305</v>
      </c>
    </row>
    <row r="260" spans="1:6">
      <c r="A260">
        <v>21117</v>
      </c>
      <c r="B260" t="s">
        <v>306</v>
      </c>
      <c r="C260">
        <v>107</v>
      </c>
      <c r="D260" t="s">
        <v>299</v>
      </c>
      <c r="E260" t="s">
        <v>300</v>
      </c>
      <c r="F260" t="s">
        <v>307</v>
      </c>
    </row>
    <row r="261" spans="1:6">
      <c r="A261">
        <v>21117</v>
      </c>
      <c r="B261" t="s">
        <v>308</v>
      </c>
      <c r="C261">
        <v>206</v>
      </c>
      <c r="D261" t="s">
        <v>299</v>
      </c>
      <c r="E261" t="s">
        <v>309</v>
      </c>
      <c r="F261" t="s">
        <v>301</v>
      </c>
    </row>
    <row r="262" spans="1:6">
      <c r="A262">
        <v>21117</v>
      </c>
      <c r="B262" t="s">
        <v>310</v>
      </c>
      <c r="C262">
        <v>18984</v>
      </c>
      <c r="D262" t="s">
        <v>311</v>
      </c>
      <c r="E262" t="s">
        <v>300</v>
      </c>
      <c r="F262" t="s">
        <v>301</v>
      </c>
    </row>
    <row r="263" spans="1:6">
      <c r="A263">
        <v>21117</v>
      </c>
      <c r="B263" t="s">
        <v>312</v>
      </c>
      <c r="C263">
        <v>26</v>
      </c>
      <c r="D263" t="s">
        <v>311</v>
      </c>
      <c r="E263" t="s">
        <v>300</v>
      </c>
      <c r="F263" t="s">
        <v>303</v>
      </c>
    </row>
    <row r="264" spans="1:6">
      <c r="A264">
        <v>21117</v>
      </c>
      <c r="B264" t="s">
        <v>313</v>
      </c>
      <c r="C264">
        <v>17972</v>
      </c>
      <c r="D264" t="s">
        <v>311</v>
      </c>
      <c r="E264" t="s">
        <v>300</v>
      </c>
      <c r="F264" t="s">
        <v>305</v>
      </c>
    </row>
    <row r="265" spans="1:6">
      <c r="A265">
        <v>21117</v>
      </c>
      <c r="B265" t="s">
        <v>314</v>
      </c>
      <c r="C265">
        <v>986</v>
      </c>
      <c r="D265" t="s">
        <v>311</v>
      </c>
      <c r="E265" t="s">
        <v>300</v>
      </c>
      <c r="F265" t="s">
        <v>307</v>
      </c>
    </row>
    <row r="266" spans="1:6">
      <c r="A266">
        <v>21117</v>
      </c>
      <c r="B266" t="s">
        <v>315</v>
      </c>
      <c r="C266">
        <v>473</v>
      </c>
      <c r="D266" t="s">
        <v>311</v>
      </c>
      <c r="E266" t="s">
        <v>309</v>
      </c>
      <c r="F266" t="s">
        <v>301</v>
      </c>
    </row>
    <row r="267" spans="1:6">
      <c r="A267">
        <v>21117</v>
      </c>
      <c r="B267" t="s">
        <v>316</v>
      </c>
      <c r="C267">
        <v>19535</v>
      </c>
      <c r="D267" t="s">
        <v>317</v>
      </c>
      <c r="E267" t="s">
        <v>300</v>
      </c>
      <c r="F267" t="s">
        <v>301</v>
      </c>
    </row>
    <row r="268" spans="1:6">
      <c r="A268">
        <v>21117</v>
      </c>
      <c r="B268" t="s">
        <v>318</v>
      </c>
      <c r="C268">
        <v>28</v>
      </c>
      <c r="D268" t="s">
        <v>317</v>
      </c>
      <c r="E268" t="s">
        <v>300</v>
      </c>
      <c r="F268" t="s">
        <v>303</v>
      </c>
    </row>
    <row r="269" spans="1:6">
      <c r="A269">
        <v>21117</v>
      </c>
      <c r="B269" t="s">
        <v>319</v>
      </c>
      <c r="C269">
        <v>18904</v>
      </c>
      <c r="D269" t="s">
        <v>317</v>
      </c>
      <c r="E269" t="s">
        <v>300</v>
      </c>
      <c r="F269" t="s">
        <v>305</v>
      </c>
    </row>
    <row r="270" spans="1:6">
      <c r="A270">
        <v>21117</v>
      </c>
      <c r="B270" t="s">
        <v>320</v>
      </c>
      <c r="C270">
        <v>603</v>
      </c>
      <c r="D270" t="s">
        <v>317</v>
      </c>
      <c r="E270" t="s">
        <v>300</v>
      </c>
      <c r="F270" t="s">
        <v>307</v>
      </c>
    </row>
    <row r="271" spans="1:6">
      <c r="A271">
        <v>21117</v>
      </c>
      <c r="B271" t="s">
        <v>321</v>
      </c>
      <c r="C271">
        <v>328</v>
      </c>
      <c r="D271" t="s">
        <v>317</v>
      </c>
      <c r="E271" t="s">
        <v>309</v>
      </c>
      <c r="F271" t="s">
        <v>301</v>
      </c>
    </row>
    <row r="272" spans="1:6">
      <c r="A272">
        <v>21120</v>
      </c>
      <c r="B272" t="s">
        <v>298</v>
      </c>
      <c r="C272">
        <v>120</v>
      </c>
      <c r="D272" t="s">
        <v>299</v>
      </c>
      <c r="E272" t="s">
        <v>300</v>
      </c>
      <c r="F272" t="s">
        <v>301</v>
      </c>
    </row>
    <row r="273" spans="1:6">
      <c r="A273">
        <v>21120</v>
      </c>
      <c r="B273" t="s">
        <v>302</v>
      </c>
      <c r="C273">
        <v>0</v>
      </c>
      <c r="D273" t="s">
        <v>299</v>
      </c>
      <c r="E273" t="s">
        <v>300</v>
      </c>
      <c r="F273" t="s">
        <v>303</v>
      </c>
    </row>
    <row r="274" spans="1:6">
      <c r="A274">
        <v>21120</v>
      </c>
      <c r="B274" t="s">
        <v>304</v>
      </c>
      <c r="C274">
        <v>120</v>
      </c>
      <c r="D274" t="s">
        <v>299</v>
      </c>
      <c r="E274" t="s">
        <v>300</v>
      </c>
      <c r="F274" t="s">
        <v>305</v>
      </c>
    </row>
    <row r="275" spans="1:6">
      <c r="A275">
        <v>21120</v>
      </c>
      <c r="B275" t="s">
        <v>306</v>
      </c>
      <c r="C275">
        <v>0</v>
      </c>
      <c r="D275" t="s">
        <v>299</v>
      </c>
      <c r="E275" t="s">
        <v>300</v>
      </c>
      <c r="F275" t="s">
        <v>307</v>
      </c>
    </row>
    <row r="276" spans="1:6">
      <c r="A276">
        <v>21120</v>
      </c>
      <c r="B276" t="s">
        <v>308</v>
      </c>
      <c r="C276">
        <v>7</v>
      </c>
      <c r="D276" t="s">
        <v>299</v>
      </c>
      <c r="E276" t="s">
        <v>309</v>
      </c>
      <c r="F276" t="s">
        <v>301</v>
      </c>
    </row>
    <row r="277" spans="1:6">
      <c r="A277">
        <v>21120</v>
      </c>
      <c r="B277" t="s">
        <v>310</v>
      </c>
      <c r="C277">
        <v>1750</v>
      </c>
      <c r="D277" t="s">
        <v>311</v>
      </c>
      <c r="E277" t="s">
        <v>300</v>
      </c>
      <c r="F277" t="s">
        <v>301</v>
      </c>
    </row>
    <row r="278" spans="1:6">
      <c r="A278">
        <v>21120</v>
      </c>
      <c r="B278" t="s">
        <v>312</v>
      </c>
      <c r="C278">
        <v>18</v>
      </c>
      <c r="D278" t="s">
        <v>311</v>
      </c>
      <c r="E278" t="s">
        <v>300</v>
      </c>
      <c r="F278" t="s">
        <v>303</v>
      </c>
    </row>
    <row r="279" spans="1:6">
      <c r="A279">
        <v>21120</v>
      </c>
      <c r="B279" t="s">
        <v>313</v>
      </c>
      <c r="C279">
        <v>1695</v>
      </c>
      <c r="D279" t="s">
        <v>311</v>
      </c>
      <c r="E279" t="s">
        <v>300</v>
      </c>
      <c r="F279" t="s">
        <v>305</v>
      </c>
    </row>
    <row r="280" spans="1:6">
      <c r="A280">
        <v>21120</v>
      </c>
      <c r="B280" t="s">
        <v>314</v>
      </c>
      <c r="C280">
        <v>37</v>
      </c>
      <c r="D280" t="s">
        <v>311</v>
      </c>
      <c r="E280" t="s">
        <v>300</v>
      </c>
      <c r="F280" t="s">
        <v>307</v>
      </c>
    </row>
    <row r="281" spans="1:6">
      <c r="A281">
        <v>21120</v>
      </c>
      <c r="B281" t="s">
        <v>315</v>
      </c>
      <c r="C281">
        <v>32</v>
      </c>
      <c r="D281" t="s">
        <v>311</v>
      </c>
      <c r="E281" t="s">
        <v>309</v>
      </c>
      <c r="F281" t="s">
        <v>301</v>
      </c>
    </row>
    <row r="282" spans="1:6">
      <c r="A282">
        <v>21120</v>
      </c>
      <c r="B282" t="s">
        <v>316</v>
      </c>
      <c r="C282">
        <v>3130</v>
      </c>
      <c r="D282" t="s">
        <v>317</v>
      </c>
      <c r="E282" t="s">
        <v>300</v>
      </c>
      <c r="F282" t="s">
        <v>301</v>
      </c>
    </row>
    <row r="283" spans="1:6">
      <c r="A283">
        <v>21120</v>
      </c>
      <c r="B283" t="s">
        <v>318</v>
      </c>
      <c r="C283">
        <v>0</v>
      </c>
      <c r="D283" t="s">
        <v>317</v>
      </c>
      <c r="E283" t="s">
        <v>300</v>
      </c>
      <c r="F283" t="s">
        <v>303</v>
      </c>
    </row>
    <row r="284" spans="1:6">
      <c r="A284">
        <v>21120</v>
      </c>
      <c r="B284" t="s">
        <v>319</v>
      </c>
      <c r="C284">
        <v>3098</v>
      </c>
      <c r="D284" t="s">
        <v>317</v>
      </c>
      <c r="E284" t="s">
        <v>300</v>
      </c>
      <c r="F284" t="s">
        <v>305</v>
      </c>
    </row>
    <row r="285" spans="1:6">
      <c r="A285">
        <v>21120</v>
      </c>
      <c r="B285" t="s">
        <v>320</v>
      </c>
      <c r="C285">
        <v>32</v>
      </c>
      <c r="D285" t="s">
        <v>317</v>
      </c>
      <c r="E285" t="s">
        <v>300</v>
      </c>
      <c r="F285" t="s">
        <v>307</v>
      </c>
    </row>
    <row r="286" spans="1:6">
      <c r="A286">
        <v>21120</v>
      </c>
      <c r="B286" t="s">
        <v>321</v>
      </c>
      <c r="C286">
        <v>11</v>
      </c>
      <c r="D286" t="s">
        <v>317</v>
      </c>
      <c r="E286" t="s">
        <v>309</v>
      </c>
      <c r="F286" t="s">
        <v>301</v>
      </c>
    </row>
    <row r="287" spans="1:6">
      <c r="A287">
        <v>21128</v>
      </c>
      <c r="B287" t="s">
        <v>298</v>
      </c>
      <c r="C287">
        <v>477</v>
      </c>
      <c r="D287" t="s">
        <v>299</v>
      </c>
      <c r="E287" t="s">
        <v>300</v>
      </c>
      <c r="F287" t="s">
        <v>301</v>
      </c>
    </row>
    <row r="288" spans="1:6">
      <c r="A288">
        <v>21128</v>
      </c>
      <c r="B288" t="s">
        <v>302</v>
      </c>
      <c r="C288">
        <v>0</v>
      </c>
      <c r="D288" t="s">
        <v>299</v>
      </c>
      <c r="E288" t="s">
        <v>300</v>
      </c>
      <c r="F288" t="s">
        <v>303</v>
      </c>
    </row>
    <row r="289" spans="1:6">
      <c r="A289">
        <v>21128</v>
      </c>
      <c r="B289" t="s">
        <v>304</v>
      </c>
      <c r="C289">
        <v>442</v>
      </c>
      <c r="D289" t="s">
        <v>299</v>
      </c>
      <c r="E289" t="s">
        <v>300</v>
      </c>
      <c r="F289" t="s">
        <v>305</v>
      </c>
    </row>
    <row r="290" spans="1:6">
      <c r="A290">
        <v>21128</v>
      </c>
      <c r="B290" t="s">
        <v>306</v>
      </c>
      <c r="C290">
        <v>35</v>
      </c>
      <c r="D290" t="s">
        <v>299</v>
      </c>
      <c r="E290" t="s">
        <v>300</v>
      </c>
      <c r="F290" t="s">
        <v>307</v>
      </c>
    </row>
    <row r="291" spans="1:6">
      <c r="A291">
        <v>21128</v>
      </c>
      <c r="B291" t="s">
        <v>308</v>
      </c>
      <c r="C291">
        <v>165</v>
      </c>
      <c r="D291" t="s">
        <v>299</v>
      </c>
      <c r="E291" t="s">
        <v>309</v>
      </c>
      <c r="F291" t="s">
        <v>301</v>
      </c>
    </row>
    <row r="292" spans="1:6">
      <c r="A292">
        <v>21128</v>
      </c>
      <c r="B292" t="s">
        <v>310</v>
      </c>
      <c r="C292">
        <v>4034</v>
      </c>
      <c r="D292" t="s">
        <v>311</v>
      </c>
      <c r="E292" t="s">
        <v>300</v>
      </c>
      <c r="F292" t="s">
        <v>301</v>
      </c>
    </row>
    <row r="293" spans="1:6">
      <c r="A293">
        <v>21128</v>
      </c>
      <c r="B293" t="s">
        <v>312</v>
      </c>
      <c r="C293">
        <v>13</v>
      </c>
      <c r="D293" t="s">
        <v>311</v>
      </c>
      <c r="E293" t="s">
        <v>300</v>
      </c>
      <c r="F293" t="s">
        <v>303</v>
      </c>
    </row>
    <row r="294" spans="1:6">
      <c r="A294">
        <v>21128</v>
      </c>
      <c r="B294" t="s">
        <v>313</v>
      </c>
      <c r="C294">
        <v>3798</v>
      </c>
      <c r="D294" t="s">
        <v>311</v>
      </c>
      <c r="E294" t="s">
        <v>300</v>
      </c>
      <c r="F294" t="s">
        <v>305</v>
      </c>
    </row>
    <row r="295" spans="1:6">
      <c r="A295">
        <v>21128</v>
      </c>
      <c r="B295" t="s">
        <v>314</v>
      </c>
      <c r="C295">
        <v>223</v>
      </c>
      <c r="D295" t="s">
        <v>311</v>
      </c>
      <c r="E295" t="s">
        <v>300</v>
      </c>
      <c r="F295" t="s">
        <v>307</v>
      </c>
    </row>
    <row r="296" spans="1:6">
      <c r="A296">
        <v>21128</v>
      </c>
      <c r="B296" t="s">
        <v>315</v>
      </c>
      <c r="C296">
        <v>161</v>
      </c>
      <c r="D296" t="s">
        <v>311</v>
      </c>
      <c r="E296" t="s">
        <v>309</v>
      </c>
      <c r="F296" t="s">
        <v>301</v>
      </c>
    </row>
    <row r="297" spans="1:6">
      <c r="A297">
        <v>21128</v>
      </c>
      <c r="B297" t="s">
        <v>316</v>
      </c>
      <c r="C297">
        <v>5679</v>
      </c>
      <c r="D297" t="s">
        <v>317</v>
      </c>
      <c r="E297" t="s">
        <v>300</v>
      </c>
      <c r="F297" t="s">
        <v>301</v>
      </c>
    </row>
    <row r="298" spans="1:6">
      <c r="A298">
        <v>21128</v>
      </c>
      <c r="B298" t="s">
        <v>318</v>
      </c>
      <c r="C298">
        <v>0</v>
      </c>
      <c r="D298" t="s">
        <v>317</v>
      </c>
      <c r="E298" t="s">
        <v>300</v>
      </c>
      <c r="F298" t="s">
        <v>303</v>
      </c>
    </row>
    <row r="299" spans="1:6">
      <c r="A299">
        <v>21128</v>
      </c>
      <c r="B299" t="s">
        <v>319</v>
      </c>
      <c r="C299">
        <v>5375</v>
      </c>
      <c r="D299" t="s">
        <v>317</v>
      </c>
      <c r="E299" t="s">
        <v>300</v>
      </c>
      <c r="F299" t="s">
        <v>305</v>
      </c>
    </row>
    <row r="300" spans="1:6">
      <c r="A300">
        <v>21128</v>
      </c>
      <c r="B300" t="s">
        <v>320</v>
      </c>
      <c r="C300">
        <v>304</v>
      </c>
      <c r="D300" t="s">
        <v>317</v>
      </c>
      <c r="E300" t="s">
        <v>300</v>
      </c>
      <c r="F300" t="s">
        <v>307</v>
      </c>
    </row>
    <row r="301" spans="1:6">
      <c r="A301">
        <v>21128</v>
      </c>
      <c r="B301" t="s">
        <v>321</v>
      </c>
      <c r="C301">
        <v>42</v>
      </c>
      <c r="D301" t="s">
        <v>317</v>
      </c>
      <c r="E301" t="s">
        <v>309</v>
      </c>
      <c r="F301" t="s">
        <v>301</v>
      </c>
    </row>
    <row r="302" spans="1:6">
      <c r="A302">
        <v>21131</v>
      </c>
      <c r="B302" t="s">
        <v>298</v>
      </c>
      <c r="C302">
        <v>89</v>
      </c>
      <c r="D302" t="s">
        <v>299</v>
      </c>
      <c r="E302" t="s">
        <v>300</v>
      </c>
      <c r="F302" t="s">
        <v>301</v>
      </c>
    </row>
    <row r="303" spans="1:6">
      <c r="A303">
        <v>21131</v>
      </c>
      <c r="B303" t="s">
        <v>302</v>
      </c>
      <c r="C303">
        <v>0</v>
      </c>
      <c r="D303" t="s">
        <v>299</v>
      </c>
      <c r="E303" t="s">
        <v>300</v>
      </c>
      <c r="F303" t="s">
        <v>303</v>
      </c>
    </row>
    <row r="304" spans="1:6">
      <c r="A304">
        <v>21131</v>
      </c>
      <c r="B304" t="s">
        <v>304</v>
      </c>
      <c r="C304">
        <v>89</v>
      </c>
      <c r="D304" t="s">
        <v>299</v>
      </c>
      <c r="E304" t="s">
        <v>300</v>
      </c>
      <c r="F304" t="s">
        <v>305</v>
      </c>
    </row>
    <row r="305" spans="1:6">
      <c r="A305">
        <v>21131</v>
      </c>
      <c r="B305" t="s">
        <v>306</v>
      </c>
      <c r="C305">
        <v>0</v>
      </c>
      <c r="D305" t="s">
        <v>299</v>
      </c>
      <c r="E305" t="s">
        <v>300</v>
      </c>
      <c r="F305" t="s">
        <v>307</v>
      </c>
    </row>
    <row r="306" spans="1:6">
      <c r="A306">
        <v>21131</v>
      </c>
      <c r="B306" t="s">
        <v>308</v>
      </c>
      <c r="C306">
        <v>0</v>
      </c>
      <c r="D306" t="s">
        <v>299</v>
      </c>
      <c r="E306" t="s">
        <v>309</v>
      </c>
      <c r="F306" t="s">
        <v>301</v>
      </c>
    </row>
    <row r="307" spans="1:6">
      <c r="A307">
        <v>21131</v>
      </c>
      <c r="B307" t="s">
        <v>310</v>
      </c>
      <c r="C307">
        <v>1340</v>
      </c>
      <c r="D307" t="s">
        <v>311</v>
      </c>
      <c r="E307" t="s">
        <v>300</v>
      </c>
      <c r="F307" t="s">
        <v>301</v>
      </c>
    </row>
    <row r="308" spans="1:6">
      <c r="A308">
        <v>21131</v>
      </c>
      <c r="B308" t="s">
        <v>312</v>
      </c>
      <c r="C308">
        <v>0</v>
      </c>
      <c r="D308" t="s">
        <v>311</v>
      </c>
      <c r="E308" t="s">
        <v>300</v>
      </c>
      <c r="F308" t="s">
        <v>303</v>
      </c>
    </row>
    <row r="309" spans="1:6">
      <c r="A309">
        <v>21131</v>
      </c>
      <c r="B309" t="s">
        <v>313</v>
      </c>
      <c r="C309">
        <v>1340</v>
      </c>
      <c r="D309" t="s">
        <v>311</v>
      </c>
      <c r="E309" t="s">
        <v>300</v>
      </c>
      <c r="F309" t="s">
        <v>305</v>
      </c>
    </row>
    <row r="310" spans="1:6">
      <c r="A310">
        <v>21131</v>
      </c>
      <c r="B310" t="s">
        <v>314</v>
      </c>
      <c r="C310">
        <v>0</v>
      </c>
      <c r="D310" t="s">
        <v>311</v>
      </c>
      <c r="E310" t="s">
        <v>300</v>
      </c>
      <c r="F310" t="s">
        <v>307</v>
      </c>
    </row>
    <row r="311" spans="1:6">
      <c r="A311">
        <v>21131</v>
      </c>
      <c r="B311" t="s">
        <v>315</v>
      </c>
      <c r="C311">
        <v>24</v>
      </c>
      <c r="D311" t="s">
        <v>311</v>
      </c>
      <c r="E311" t="s">
        <v>309</v>
      </c>
      <c r="F311" t="s">
        <v>301</v>
      </c>
    </row>
    <row r="312" spans="1:6">
      <c r="A312">
        <v>21131</v>
      </c>
      <c r="B312" t="s">
        <v>316</v>
      </c>
      <c r="C312">
        <v>3684</v>
      </c>
      <c r="D312" t="s">
        <v>317</v>
      </c>
      <c r="E312" t="s">
        <v>300</v>
      </c>
      <c r="F312" t="s">
        <v>301</v>
      </c>
    </row>
    <row r="313" spans="1:6">
      <c r="A313">
        <v>21131</v>
      </c>
      <c r="B313" t="s">
        <v>318</v>
      </c>
      <c r="C313">
        <v>0</v>
      </c>
      <c r="D313" t="s">
        <v>317</v>
      </c>
      <c r="E313" t="s">
        <v>300</v>
      </c>
      <c r="F313" t="s">
        <v>303</v>
      </c>
    </row>
    <row r="314" spans="1:6">
      <c r="A314">
        <v>21131</v>
      </c>
      <c r="B314" t="s">
        <v>319</v>
      </c>
      <c r="C314">
        <v>3597</v>
      </c>
      <c r="D314" t="s">
        <v>317</v>
      </c>
      <c r="E314" t="s">
        <v>300</v>
      </c>
      <c r="F314" t="s">
        <v>305</v>
      </c>
    </row>
    <row r="315" spans="1:6">
      <c r="A315">
        <v>21131</v>
      </c>
      <c r="B315" t="s">
        <v>320</v>
      </c>
      <c r="C315">
        <v>87</v>
      </c>
      <c r="D315" t="s">
        <v>317</v>
      </c>
      <c r="E315" t="s">
        <v>300</v>
      </c>
      <c r="F315" t="s">
        <v>307</v>
      </c>
    </row>
    <row r="316" spans="1:6">
      <c r="A316">
        <v>21131</v>
      </c>
      <c r="B316" t="s">
        <v>321</v>
      </c>
      <c r="C316">
        <v>0</v>
      </c>
      <c r="D316" t="s">
        <v>317</v>
      </c>
      <c r="E316" t="s">
        <v>309</v>
      </c>
      <c r="F316" t="s">
        <v>301</v>
      </c>
    </row>
    <row r="317" spans="1:6">
      <c r="A317">
        <v>21133</v>
      </c>
      <c r="B317" t="s">
        <v>298</v>
      </c>
      <c r="C317">
        <v>2017</v>
      </c>
      <c r="D317" t="s">
        <v>299</v>
      </c>
      <c r="E317" t="s">
        <v>300</v>
      </c>
      <c r="F317" t="s">
        <v>301</v>
      </c>
    </row>
    <row r="318" spans="1:6">
      <c r="A318">
        <v>21133</v>
      </c>
      <c r="B318" t="s">
        <v>302</v>
      </c>
      <c r="C318">
        <v>43</v>
      </c>
      <c r="D318" t="s">
        <v>299</v>
      </c>
      <c r="E318" t="s">
        <v>300</v>
      </c>
      <c r="F318" t="s">
        <v>303</v>
      </c>
    </row>
    <row r="319" spans="1:6">
      <c r="A319">
        <v>21133</v>
      </c>
      <c r="B319" t="s">
        <v>304</v>
      </c>
      <c r="C319">
        <v>1880</v>
      </c>
      <c r="D319" t="s">
        <v>299</v>
      </c>
      <c r="E319" t="s">
        <v>300</v>
      </c>
      <c r="F319" t="s">
        <v>305</v>
      </c>
    </row>
    <row r="320" spans="1:6">
      <c r="A320">
        <v>21133</v>
      </c>
      <c r="B320" t="s">
        <v>306</v>
      </c>
      <c r="C320">
        <v>94</v>
      </c>
      <c r="D320" t="s">
        <v>299</v>
      </c>
      <c r="E320" t="s">
        <v>300</v>
      </c>
      <c r="F320" t="s">
        <v>307</v>
      </c>
    </row>
    <row r="321" spans="1:6">
      <c r="A321">
        <v>21133</v>
      </c>
      <c r="B321" t="s">
        <v>308</v>
      </c>
      <c r="C321">
        <v>161</v>
      </c>
      <c r="D321" t="s">
        <v>299</v>
      </c>
      <c r="E321" t="s">
        <v>309</v>
      </c>
      <c r="F321" t="s">
        <v>301</v>
      </c>
    </row>
    <row r="322" spans="1:6">
      <c r="A322">
        <v>21133</v>
      </c>
      <c r="B322" t="s">
        <v>310</v>
      </c>
      <c r="C322">
        <v>12318</v>
      </c>
      <c r="D322" t="s">
        <v>311</v>
      </c>
      <c r="E322" t="s">
        <v>300</v>
      </c>
      <c r="F322" t="s">
        <v>301</v>
      </c>
    </row>
    <row r="323" spans="1:6">
      <c r="A323">
        <v>21133</v>
      </c>
      <c r="B323" t="s">
        <v>312</v>
      </c>
      <c r="C323">
        <v>65</v>
      </c>
      <c r="D323" t="s">
        <v>311</v>
      </c>
      <c r="E323" t="s">
        <v>300</v>
      </c>
      <c r="F323" t="s">
        <v>303</v>
      </c>
    </row>
    <row r="324" spans="1:6">
      <c r="A324">
        <v>21133</v>
      </c>
      <c r="B324" t="s">
        <v>313</v>
      </c>
      <c r="C324">
        <v>11495</v>
      </c>
      <c r="D324" t="s">
        <v>311</v>
      </c>
      <c r="E324" t="s">
        <v>300</v>
      </c>
      <c r="F324" t="s">
        <v>305</v>
      </c>
    </row>
    <row r="325" spans="1:6">
      <c r="A325">
        <v>21133</v>
      </c>
      <c r="B325" t="s">
        <v>314</v>
      </c>
      <c r="C325">
        <v>758</v>
      </c>
      <c r="D325" t="s">
        <v>311</v>
      </c>
      <c r="E325" t="s">
        <v>300</v>
      </c>
      <c r="F325" t="s">
        <v>307</v>
      </c>
    </row>
    <row r="326" spans="1:6">
      <c r="A326">
        <v>21133</v>
      </c>
      <c r="B326" t="s">
        <v>315</v>
      </c>
      <c r="C326">
        <v>427</v>
      </c>
      <c r="D326" t="s">
        <v>311</v>
      </c>
      <c r="E326" t="s">
        <v>309</v>
      </c>
      <c r="F326" t="s">
        <v>301</v>
      </c>
    </row>
    <row r="327" spans="1:6">
      <c r="A327">
        <v>21133</v>
      </c>
      <c r="B327" t="s">
        <v>316</v>
      </c>
      <c r="C327">
        <v>7961</v>
      </c>
      <c r="D327" t="s">
        <v>317</v>
      </c>
      <c r="E327" t="s">
        <v>300</v>
      </c>
      <c r="F327" t="s">
        <v>301</v>
      </c>
    </row>
    <row r="328" spans="1:6">
      <c r="A328">
        <v>21133</v>
      </c>
      <c r="B328" t="s">
        <v>318</v>
      </c>
      <c r="C328">
        <v>24</v>
      </c>
      <c r="D328" t="s">
        <v>317</v>
      </c>
      <c r="E328" t="s">
        <v>300</v>
      </c>
      <c r="F328" t="s">
        <v>303</v>
      </c>
    </row>
    <row r="329" spans="1:6">
      <c r="A329">
        <v>21133</v>
      </c>
      <c r="B329" t="s">
        <v>319</v>
      </c>
      <c r="C329">
        <v>7738</v>
      </c>
      <c r="D329" t="s">
        <v>317</v>
      </c>
      <c r="E329" t="s">
        <v>300</v>
      </c>
      <c r="F329" t="s">
        <v>305</v>
      </c>
    </row>
    <row r="330" spans="1:6">
      <c r="A330">
        <v>21133</v>
      </c>
      <c r="B330" t="s">
        <v>320</v>
      </c>
      <c r="C330">
        <v>199</v>
      </c>
      <c r="D330" t="s">
        <v>317</v>
      </c>
      <c r="E330" t="s">
        <v>300</v>
      </c>
      <c r="F330" t="s">
        <v>307</v>
      </c>
    </row>
    <row r="331" spans="1:6">
      <c r="A331">
        <v>21133</v>
      </c>
      <c r="B331" t="s">
        <v>321</v>
      </c>
      <c r="C331">
        <v>45</v>
      </c>
      <c r="D331" t="s">
        <v>317</v>
      </c>
      <c r="E331" t="s">
        <v>309</v>
      </c>
      <c r="F331" t="s">
        <v>301</v>
      </c>
    </row>
    <row r="332" spans="1:6">
      <c r="A332">
        <v>21136</v>
      </c>
      <c r="B332" t="s">
        <v>298</v>
      </c>
      <c r="C332">
        <v>1358</v>
      </c>
      <c r="D332" t="s">
        <v>299</v>
      </c>
      <c r="E332" t="s">
        <v>300</v>
      </c>
      <c r="F332" t="s">
        <v>301</v>
      </c>
    </row>
    <row r="333" spans="1:6">
      <c r="A333">
        <v>21136</v>
      </c>
      <c r="B333" t="s">
        <v>302</v>
      </c>
      <c r="C333">
        <v>0</v>
      </c>
      <c r="D333" t="s">
        <v>299</v>
      </c>
      <c r="E333" t="s">
        <v>300</v>
      </c>
      <c r="F333" t="s">
        <v>303</v>
      </c>
    </row>
    <row r="334" spans="1:6">
      <c r="A334">
        <v>21136</v>
      </c>
      <c r="B334" t="s">
        <v>304</v>
      </c>
      <c r="C334">
        <v>1226</v>
      </c>
      <c r="D334" t="s">
        <v>299</v>
      </c>
      <c r="E334" t="s">
        <v>300</v>
      </c>
      <c r="F334" t="s">
        <v>305</v>
      </c>
    </row>
    <row r="335" spans="1:6">
      <c r="A335">
        <v>21136</v>
      </c>
      <c r="B335" t="s">
        <v>306</v>
      </c>
      <c r="C335">
        <v>132</v>
      </c>
      <c r="D335" t="s">
        <v>299</v>
      </c>
      <c r="E335" t="s">
        <v>300</v>
      </c>
      <c r="F335" t="s">
        <v>307</v>
      </c>
    </row>
    <row r="336" spans="1:6">
      <c r="A336">
        <v>21136</v>
      </c>
      <c r="B336" t="s">
        <v>308</v>
      </c>
      <c r="C336">
        <v>257</v>
      </c>
      <c r="D336" t="s">
        <v>299</v>
      </c>
      <c r="E336" t="s">
        <v>309</v>
      </c>
      <c r="F336" t="s">
        <v>301</v>
      </c>
    </row>
    <row r="337" spans="1:6">
      <c r="A337">
        <v>21136</v>
      </c>
      <c r="B337" t="s">
        <v>310</v>
      </c>
      <c r="C337">
        <v>9723</v>
      </c>
      <c r="D337" t="s">
        <v>311</v>
      </c>
      <c r="E337" t="s">
        <v>300</v>
      </c>
      <c r="F337" t="s">
        <v>301</v>
      </c>
    </row>
    <row r="338" spans="1:6">
      <c r="A338">
        <v>21136</v>
      </c>
      <c r="B338" t="s">
        <v>312</v>
      </c>
      <c r="C338">
        <v>0</v>
      </c>
      <c r="D338" t="s">
        <v>311</v>
      </c>
      <c r="E338" t="s">
        <v>300</v>
      </c>
      <c r="F338" t="s">
        <v>303</v>
      </c>
    </row>
    <row r="339" spans="1:6">
      <c r="A339">
        <v>21136</v>
      </c>
      <c r="B339" t="s">
        <v>313</v>
      </c>
      <c r="C339">
        <v>9586</v>
      </c>
      <c r="D339" t="s">
        <v>311</v>
      </c>
      <c r="E339" t="s">
        <v>300</v>
      </c>
      <c r="F339" t="s">
        <v>305</v>
      </c>
    </row>
    <row r="340" spans="1:6">
      <c r="A340">
        <v>21136</v>
      </c>
      <c r="B340" t="s">
        <v>314</v>
      </c>
      <c r="C340">
        <v>137</v>
      </c>
      <c r="D340" t="s">
        <v>311</v>
      </c>
      <c r="E340" t="s">
        <v>300</v>
      </c>
      <c r="F340" t="s">
        <v>307</v>
      </c>
    </row>
    <row r="341" spans="1:6">
      <c r="A341">
        <v>21136</v>
      </c>
      <c r="B341" t="s">
        <v>315</v>
      </c>
      <c r="C341">
        <v>202</v>
      </c>
      <c r="D341" t="s">
        <v>311</v>
      </c>
      <c r="E341" t="s">
        <v>309</v>
      </c>
      <c r="F341" t="s">
        <v>301</v>
      </c>
    </row>
    <row r="342" spans="1:6">
      <c r="A342">
        <v>21136</v>
      </c>
      <c r="B342" t="s">
        <v>316</v>
      </c>
      <c r="C342">
        <v>12324</v>
      </c>
      <c r="D342" t="s">
        <v>317</v>
      </c>
      <c r="E342" t="s">
        <v>300</v>
      </c>
      <c r="F342" t="s">
        <v>301</v>
      </c>
    </row>
    <row r="343" spans="1:6">
      <c r="A343">
        <v>21136</v>
      </c>
      <c r="B343" t="s">
        <v>318</v>
      </c>
      <c r="C343">
        <v>0</v>
      </c>
      <c r="D343" t="s">
        <v>317</v>
      </c>
      <c r="E343" t="s">
        <v>300</v>
      </c>
      <c r="F343" t="s">
        <v>303</v>
      </c>
    </row>
    <row r="344" spans="1:6">
      <c r="A344">
        <v>21136</v>
      </c>
      <c r="B344" t="s">
        <v>319</v>
      </c>
      <c r="C344">
        <v>12147</v>
      </c>
      <c r="D344" t="s">
        <v>317</v>
      </c>
      <c r="E344" t="s">
        <v>300</v>
      </c>
      <c r="F344" t="s">
        <v>305</v>
      </c>
    </row>
    <row r="345" spans="1:6">
      <c r="A345">
        <v>21136</v>
      </c>
      <c r="B345" t="s">
        <v>320</v>
      </c>
      <c r="C345">
        <v>177</v>
      </c>
      <c r="D345" t="s">
        <v>317</v>
      </c>
      <c r="E345" t="s">
        <v>300</v>
      </c>
      <c r="F345" t="s">
        <v>307</v>
      </c>
    </row>
    <row r="346" spans="1:6">
      <c r="A346">
        <v>21136</v>
      </c>
      <c r="B346" t="s">
        <v>321</v>
      </c>
      <c r="C346">
        <v>80</v>
      </c>
      <c r="D346" t="s">
        <v>317</v>
      </c>
      <c r="E346" t="s">
        <v>309</v>
      </c>
      <c r="F346" t="s">
        <v>301</v>
      </c>
    </row>
    <row r="347" spans="1:6">
      <c r="A347">
        <v>21152</v>
      </c>
      <c r="B347" t="s">
        <v>298</v>
      </c>
      <c r="C347">
        <v>19</v>
      </c>
      <c r="D347" t="s">
        <v>299</v>
      </c>
      <c r="E347" t="s">
        <v>300</v>
      </c>
      <c r="F347" t="s">
        <v>301</v>
      </c>
    </row>
    <row r="348" spans="1:6">
      <c r="A348">
        <v>21152</v>
      </c>
      <c r="B348" t="s">
        <v>302</v>
      </c>
      <c r="C348">
        <v>0</v>
      </c>
      <c r="D348" t="s">
        <v>299</v>
      </c>
      <c r="E348" t="s">
        <v>300</v>
      </c>
      <c r="F348" t="s">
        <v>303</v>
      </c>
    </row>
    <row r="349" spans="1:6">
      <c r="A349">
        <v>21152</v>
      </c>
      <c r="B349" t="s">
        <v>304</v>
      </c>
      <c r="C349">
        <v>19</v>
      </c>
      <c r="D349" t="s">
        <v>299</v>
      </c>
      <c r="E349" t="s">
        <v>300</v>
      </c>
      <c r="F349" t="s">
        <v>305</v>
      </c>
    </row>
    <row r="350" spans="1:6">
      <c r="A350">
        <v>21152</v>
      </c>
      <c r="B350" t="s">
        <v>306</v>
      </c>
      <c r="C350">
        <v>0</v>
      </c>
      <c r="D350" t="s">
        <v>299</v>
      </c>
      <c r="E350" t="s">
        <v>300</v>
      </c>
      <c r="F350" t="s">
        <v>307</v>
      </c>
    </row>
    <row r="351" spans="1:6">
      <c r="A351">
        <v>21152</v>
      </c>
      <c r="B351" t="s">
        <v>308</v>
      </c>
      <c r="C351">
        <v>0</v>
      </c>
      <c r="D351" t="s">
        <v>299</v>
      </c>
      <c r="E351" t="s">
        <v>309</v>
      </c>
      <c r="F351" t="s">
        <v>301</v>
      </c>
    </row>
    <row r="352" spans="1:6">
      <c r="A352">
        <v>21152</v>
      </c>
      <c r="B352" t="s">
        <v>310</v>
      </c>
      <c r="C352">
        <v>1904</v>
      </c>
      <c r="D352" t="s">
        <v>311</v>
      </c>
      <c r="E352" t="s">
        <v>300</v>
      </c>
      <c r="F352" t="s">
        <v>301</v>
      </c>
    </row>
    <row r="353" spans="1:6">
      <c r="A353">
        <v>21152</v>
      </c>
      <c r="B353" t="s">
        <v>312</v>
      </c>
      <c r="C353">
        <v>9</v>
      </c>
      <c r="D353" t="s">
        <v>311</v>
      </c>
      <c r="E353" t="s">
        <v>300</v>
      </c>
      <c r="F353" t="s">
        <v>303</v>
      </c>
    </row>
    <row r="354" spans="1:6">
      <c r="A354">
        <v>21152</v>
      </c>
      <c r="B354" t="s">
        <v>313</v>
      </c>
      <c r="C354">
        <v>1831</v>
      </c>
      <c r="D354" t="s">
        <v>311</v>
      </c>
      <c r="E354" t="s">
        <v>300</v>
      </c>
      <c r="F354" t="s">
        <v>305</v>
      </c>
    </row>
    <row r="355" spans="1:6">
      <c r="A355">
        <v>21152</v>
      </c>
      <c r="B355" t="s">
        <v>314</v>
      </c>
      <c r="C355">
        <v>64</v>
      </c>
      <c r="D355" t="s">
        <v>311</v>
      </c>
      <c r="E355" t="s">
        <v>300</v>
      </c>
      <c r="F355" t="s">
        <v>307</v>
      </c>
    </row>
    <row r="356" spans="1:6">
      <c r="A356">
        <v>21152</v>
      </c>
      <c r="B356" t="s">
        <v>315</v>
      </c>
      <c r="C356">
        <v>19</v>
      </c>
      <c r="D356" t="s">
        <v>311</v>
      </c>
      <c r="E356" t="s">
        <v>309</v>
      </c>
      <c r="F356" t="s">
        <v>301</v>
      </c>
    </row>
    <row r="357" spans="1:6">
      <c r="A357">
        <v>21152</v>
      </c>
      <c r="B357" t="s">
        <v>316</v>
      </c>
      <c r="C357">
        <v>2365</v>
      </c>
      <c r="D357" t="s">
        <v>317</v>
      </c>
      <c r="E357" t="s">
        <v>300</v>
      </c>
      <c r="F357" t="s">
        <v>301</v>
      </c>
    </row>
    <row r="358" spans="1:6">
      <c r="A358">
        <v>21152</v>
      </c>
      <c r="B358" t="s">
        <v>318</v>
      </c>
      <c r="C358">
        <v>0</v>
      </c>
      <c r="D358" t="s">
        <v>317</v>
      </c>
      <c r="E358" t="s">
        <v>300</v>
      </c>
      <c r="F358" t="s">
        <v>303</v>
      </c>
    </row>
    <row r="359" spans="1:6">
      <c r="A359">
        <v>21152</v>
      </c>
      <c r="B359" t="s">
        <v>319</v>
      </c>
      <c r="C359">
        <v>2256</v>
      </c>
      <c r="D359" t="s">
        <v>317</v>
      </c>
      <c r="E359" t="s">
        <v>300</v>
      </c>
      <c r="F359" t="s">
        <v>305</v>
      </c>
    </row>
    <row r="360" spans="1:6">
      <c r="A360">
        <v>21152</v>
      </c>
      <c r="B360" t="s">
        <v>320</v>
      </c>
      <c r="C360">
        <v>109</v>
      </c>
      <c r="D360" t="s">
        <v>317</v>
      </c>
      <c r="E360" t="s">
        <v>300</v>
      </c>
      <c r="F360" t="s">
        <v>307</v>
      </c>
    </row>
    <row r="361" spans="1:6">
      <c r="A361">
        <v>21152</v>
      </c>
      <c r="B361" t="s">
        <v>321</v>
      </c>
      <c r="C361">
        <v>30</v>
      </c>
      <c r="D361" t="s">
        <v>317</v>
      </c>
      <c r="E361" t="s">
        <v>309</v>
      </c>
      <c r="F361" t="s">
        <v>301</v>
      </c>
    </row>
    <row r="362" spans="1:6">
      <c r="A362">
        <v>21153</v>
      </c>
      <c r="B362" t="s">
        <v>298</v>
      </c>
      <c r="C362">
        <v>0</v>
      </c>
      <c r="D362" t="s">
        <v>299</v>
      </c>
      <c r="E362" t="s">
        <v>300</v>
      </c>
      <c r="F362" t="s">
        <v>301</v>
      </c>
    </row>
    <row r="363" spans="1:6">
      <c r="A363">
        <v>21153</v>
      </c>
      <c r="B363" t="s">
        <v>302</v>
      </c>
      <c r="C363">
        <v>0</v>
      </c>
      <c r="D363" t="s">
        <v>299</v>
      </c>
      <c r="E363" t="s">
        <v>300</v>
      </c>
      <c r="F363" t="s">
        <v>303</v>
      </c>
    </row>
    <row r="364" spans="1:6">
      <c r="A364">
        <v>21153</v>
      </c>
      <c r="B364" t="s">
        <v>304</v>
      </c>
      <c r="C364">
        <v>0</v>
      </c>
      <c r="D364" t="s">
        <v>299</v>
      </c>
      <c r="E364" t="s">
        <v>300</v>
      </c>
      <c r="F364" t="s">
        <v>305</v>
      </c>
    </row>
    <row r="365" spans="1:6">
      <c r="A365">
        <v>21153</v>
      </c>
      <c r="B365" t="s">
        <v>306</v>
      </c>
      <c r="C365">
        <v>0</v>
      </c>
      <c r="D365" t="s">
        <v>299</v>
      </c>
      <c r="E365" t="s">
        <v>300</v>
      </c>
      <c r="F365" t="s">
        <v>307</v>
      </c>
    </row>
    <row r="366" spans="1:6">
      <c r="A366">
        <v>21153</v>
      </c>
      <c r="B366" t="s">
        <v>308</v>
      </c>
      <c r="C366">
        <v>0</v>
      </c>
      <c r="D366" t="s">
        <v>299</v>
      </c>
      <c r="E366" t="s">
        <v>309</v>
      </c>
      <c r="F366" t="s">
        <v>301</v>
      </c>
    </row>
    <row r="367" spans="1:6">
      <c r="A367">
        <v>21153</v>
      </c>
      <c r="B367" t="s">
        <v>310</v>
      </c>
      <c r="C367">
        <v>68</v>
      </c>
      <c r="D367" t="s">
        <v>311</v>
      </c>
      <c r="E367" t="s">
        <v>300</v>
      </c>
      <c r="F367" t="s">
        <v>301</v>
      </c>
    </row>
    <row r="368" spans="1:6">
      <c r="A368">
        <v>21153</v>
      </c>
      <c r="B368" t="s">
        <v>312</v>
      </c>
      <c r="C368">
        <v>0</v>
      </c>
      <c r="D368" t="s">
        <v>311</v>
      </c>
      <c r="E368" t="s">
        <v>300</v>
      </c>
      <c r="F368" t="s">
        <v>303</v>
      </c>
    </row>
    <row r="369" spans="1:6">
      <c r="A369">
        <v>21153</v>
      </c>
      <c r="B369" t="s">
        <v>313</v>
      </c>
      <c r="C369">
        <v>61</v>
      </c>
      <c r="D369" t="s">
        <v>311</v>
      </c>
      <c r="E369" t="s">
        <v>300</v>
      </c>
      <c r="F369" t="s">
        <v>305</v>
      </c>
    </row>
    <row r="370" spans="1:6">
      <c r="A370">
        <v>21153</v>
      </c>
      <c r="B370" t="s">
        <v>314</v>
      </c>
      <c r="C370">
        <v>7</v>
      </c>
      <c r="D370" t="s">
        <v>311</v>
      </c>
      <c r="E370" t="s">
        <v>300</v>
      </c>
      <c r="F370" t="s">
        <v>307</v>
      </c>
    </row>
    <row r="371" spans="1:6">
      <c r="A371">
        <v>21153</v>
      </c>
      <c r="B371" t="s">
        <v>315</v>
      </c>
      <c r="C371">
        <v>0</v>
      </c>
      <c r="D371" t="s">
        <v>311</v>
      </c>
      <c r="E371" t="s">
        <v>309</v>
      </c>
      <c r="F371" t="s">
        <v>301</v>
      </c>
    </row>
    <row r="372" spans="1:6">
      <c r="A372">
        <v>21153</v>
      </c>
      <c r="B372" t="s">
        <v>316</v>
      </c>
      <c r="C372">
        <v>335</v>
      </c>
      <c r="D372" t="s">
        <v>317</v>
      </c>
      <c r="E372" t="s">
        <v>300</v>
      </c>
      <c r="F372" t="s">
        <v>301</v>
      </c>
    </row>
    <row r="373" spans="1:6">
      <c r="A373">
        <v>21153</v>
      </c>
      <c r="B373" t="s">
        <v>318</v>
      </c>
      <c r="C373">
        <v>0</v>
      </c>
      <c r="D373" t="s">
        <v>317</v>
      </c>
      <c r="E373" t="s">
        <v>300</v>
      </c>
      <c r="F373" t="s">
        <v>303</v>
      </c>
    </row>
    <row r="374" spans="1:6">
      <c r="A374">
        <v>21153</v>
      </c>
      <c r="B374" t="s">
        <v>319</v>
      </c>
      <c r="C374">
        <v>335</v>
      </c>
      <c r="D374" t="s">
        <v>317</v>
      </c>
      <c r="E374" t="s">
        <v>300</v>
      </c>
      <c r="F374" t="s">
        <v>305</v>
      </c>
    </row>
    <row r="375" spans="1:6">
      <c r="A375">
        <v>21153</v>
      </c>
      <c r="B375" t="s">
        <v>320</v>
      </c>
      <c r="C375">
        <v>0</v>
      </c>
      <c r="D375" t="s">
        <v>317</v>
      </c>
      <c r="E375" t="s">
        <v>300</v>
      </c>
      <c r="F375" t="s">
        <v>307</v>
      </c>
    </row>
    <row r="376" spans="1:6">
      <c r="A376">
        <v>21153</v>
      </c>
      <c r="B376" t="s">
        <v>321</v>
      </c>
      <c r="C376">
        <v>28</v>
      </c>
      <c r="D376" t="s">
        <v>317</v>
      </c>
      <c r="E376" t="s">
        <v>309</v>
      </c>
      <c r="F376" t="s">
        <v>301</v>
      </c>
    </row>
    <row r="377" spans="1:6">
      <c r="A377">
        <v>21155</v>
      </c>
      <c r="B377" t="s">
        <v>298</v>
      </c>
      <c r="C377">
        <v>18</v>
      </c>
      <c r="D377" t="s">
        <v>299</v>
      </c>
      <c r="E377" t="s">
        <v>300</v>
      </c>
      <c r="F377" t="s">
        <v>301</v>
      </c>
    </row>
    <row r="378" spans="1:6">
      <c r="A378">
        <v>21155</v>
      </c>
      <c r="B378" t="s">
        <v>302</v>
      </c>
      <c r="C378">
        <v>0</v>
      </c>
      <c r="D378" t="s">
        <v>299</v>
      </c>
      <c r="E378" t="s">
        <v>300</v>
      </c>
      <c r="F378" t="s">
        <v>303</v>
      </c>
    </row>
    <row r="379" spans="1:6">
      <c r="A379">
        <v>21155</v>
      </c>
      <c r="B379" t="s">
        <v>304</v>
      </c>
      <c r="C379">
        <v>18</v>
      </c>
      <c r="D379" t="s">
        <v>299</v>
      </c>
      <c r="E379" t="s">
        <v>300</v>
      </c>
      <c r="F379" t="s">
        <v>305</v>
      </c>
    </row>
    <row r="380" spans="1:6">
      <c r="A380">
        <v>21155</v>
      </c>
      <c r="B380" t="s">
        <v>306</v>
      </c>
      <c r="C380">
        <v>0</v>
      </c>
      <c r="D380" t="s">
        <v>299</v>
      </c>
      <c r="E380" t="s">
        <v>300</v>
      </c>
      <c r="F380" t="s">
        <v>307</v>
      </c>
    </row>
    <row r="381" spans="1:6">
      <c r="A381">
        <v>21155</v>
      </c>
      <c r="B381" t="s">
        <v>308</v>
      </c>
      <c r="C381">
        <v>3</v>
      </c>
      <c r="D381" t="s">
        <v>299</v>
      </c>
      <c r="E381" t="s">
        <v>309</v>
      </c>
      <c r="F381" t="s">
        <v>301</v>
      </c>
    </row>
    <row r="382" spans="1:6">
      <c r="A382">
        <v>21155</v>
      </c>
      <c r="B382" t="s">
        <v>310</v>
      </c>
      <c r="C382">
        <v>1013</v>
      </c>
      <c r="D382" t="s">
        <v>311</v>
      </c>
      <c r="E382" t="s">
        <v>300</v>
      </c>
      <c r="F382" t="s">
        <v>301</v>
      </c>
    </row>
    <row r="383" spans="1:6">
      <c r="A383">
        <v>21155</v>
      </c>
      <c r="B383" t="s">
        <v>312</v>
      </c>
      <c r="C383">
        <v>0</v>
      </c>
      <c r="D383" t="s">
        <v>311</v>
      </c>
      <c r="E383" t="s">
        <v>300</v>
      </c>
      <c r="F383" t="s">
        <v>303</v>
      </c>
    </row>
    <row r="384" spans="1:6">
      <c r="A384">
        <v>21155</v>
      </c>
      <c r="B384" t="s">
        <v>313</v>
      </c>
      <c r="C384">
        <v>978</v>
      </c>
      <c r="D384" t="s">
        <v>311</v>
      </c>
      <c r="E384" t="s">
        <v>300</v>
      </c>
      <c r="F384" t="s">
        <v>305</v>
      </c>
    </row>
    <row r="385" spans="1:6">
      <c r="A385">
        <v>21155</v>
      </c>
      <c r="B385" t="s">
        <v>314</v>
      </c>
      <c r="C385">
        <v>35</v>
      </c>
      <c r="D385" t="s">
        <v>311</v>
      </c>
      <c r="E385" t="s">
        <v>300</v>
      </c>
      <c r="F385" t="s">
        <v>307</v>
      </c>
    </row>
    <row r="386" spans="1:6">
      <c r="A386">
        <v>21155</v>
      </c>
      <c r="B386" t="s">
        <v>315</v>
      </c>
      <c r="C386">
        <v>71</v>
      </c>
      <c r="D386" t="s">
        <v>311</v>
      </c>
      <c r="E386" t="s">
        <v>309</v>
      </c>
      <c r="F386" t="s">
        <v>301</v>
      </c>
    </row>
    <row r="387" spans="1:6">
      <c r="A387">
        <v>21155</v>
      </c>
      <c r="B387" t="s">
        <v>316</v>
      </c>
      <c r="C387">
        <v>1007</v>
      </c>
      <c r="D387" t="s">
        <v>317</v>
      </c>
      <c r="E387" t="s">
        <v>300</v>
      </c>
      <c r="F387" t="s">
        <v>301</v>
      </c>
    </row>
    <row r="388" spans="1:6">
      <c r="A388">
        <v>21155</v>
      </c>
      <c r="B388" t="s">
        <v>318</v>
      </c>
      <c r="C388">
        <v>0</v>
      </c>
      <c r="D388" t="s">
        <v>317</v>
      </c>
      <c r="E388" t="s">
        <v>300</v>
      </c>
      <c r="F388" t="s">
        <v>303</v>
      </c>
    </row>
    <row r="389" spans="1:6">
      <c r="A389">
        <v>21155</v>
      </c>
      <c r="B389" t="s">
        <v>319</v>
      </c>
      <c r="C389">
        <v>923</v>
      </c>
      <c r="D389" t="s">
        <v>317</v>
      </c>
      <c r="E389" t="s">
        <v>300</v>
      </c>
      <c r="F389" t="s">
        <v>305</v>
      </c>
    </row>
    <row r="390" spans="1:6">
      <c r="A390">
        <v>21155</v>
      </c>
      <c r="B390" t="s">
        <v>320</v>
      </c>
      <c r="C390">
        <v>84</v>
      </c>
      <c r="D390" t="s">
        <v>317</v>
      </c>
      <c r="E390" t="s">
        <v>300</v>
      </c>
      <c r="F390" t="s">
        <v>307</v>
      </c>
    </row>
    <row r="391" spans="1:6">
      <c r="A391">
        <v>21155</v>
      </c>
      <c r="B391" t="s">
        <v>321</v>
      </c>
      <c r="C391">
        <v>44</v>
      </c>
      <c r="D391" t="s">
        <v>317</v>
      </c>
      <c r="E391" t="s">
        <v>309</v>
      </c>
      <c r="F391" t="s">
        <v>301</v>
      </c>
    </row>
    <row r="392" spans="1:6">
      <c r="A392">
        <v>21156</v>
      </c>
      <c r="B392" t="s">
        <v>298</v>
      </c>
      <c r="C392">
        <v>0</v>
      </c>
      <c r="D392" t="s">
        <v>299</v>
      </c>
      <c r="E392" t="s">
        <v>300</v>
      </c>
      <c r="F392" t="s">
        <v>301</v>
      </c>
    </row>
    <row r="393" spans="1:6">
      <c r="A393">
        <v>21156</v>
      </c>
      <c r="B393" t="s">
        <v>302</v>
      </c>
      <c r="C393">
        <v>0</v>
      </c>
      <c r="D393" t="s">
        <v>299</v>
      </c>
      <c r="E393" t="s">
        <v>300</v>
      </c>
      <c r="F393" t="s">
        <v>303</v>
      </c>
    </row>
    <row r="394" spans="1:6">
      <c r="A394">
        <v>21156</v>
      </c>
      <c r="B394" t="s">
        <v>304</v>
      </c>
      <c r="C394">
        <v>0</v>
      </c>
      <c r="D394" t="s">
        <v>299</v>
      </c>
      <c r="E394" t="s">
        <v>300</v>
      </c>
      <c r="F394" t="s">
        <v>305</v>
      </c>
    </row>
    <row r="395" spans="1:6">
      <c r="A395">
        <v>21156</v>
      </c>
      <c r="B395" t="s">
        <v>306</v>
      </c>
      <c r="C395">
        <v>0</v>
      </c>
      <c r="D395" t="s">
        <v>299</v>
      </c>
      <c r="E395" t="s">
        <v>300</v>
      </c>
      <c r="F395" t="s">
        <v>307</v>
      </c>
    </row>
    <row r="396" spans="1:6">
      <c r="A396">
        <v>21156</v>
      </c>
      <c r="B396" t="s">
        <v>308</v>
      </c>
      <c r="C396">
        <v>0</v>
      </c>
      <c r="D396" t="s">
        <v>299</v>
      </c>
      <c r="E396" t="s">
        <v>309</v>
      </c>
      <c r="F396" t="s">
        <v>301</v>
      </c>
    </row>
    <row r="397" spans="1:6">
      <c r="A397">
        <v>21156</v>
      </c>
      <c r="B397" t="s">
        <v>310</v>
      </c>
      <c r="C397">
        <v>60</v>
      </c>
      <c r="D397" t="s">
        <v>311</v>
      </c>
      <c r="E397" t="s">
        <v>300</v>
      </c>
      <c r="F397" t="s">
        <v>301</v>
      </c>
    </row>
    <row r="398" spans="1:6">
      <c r="A398">
        <v>21156</v>
      </c>
      <c r="B398" t="s">
        <v>312</v>
      </c>
      <c r="C398">
        <v>0</v>
      </c>
      <c r="D398" t="s">
        <v>311</v>
      </c>
      <c r="E398" t="s">
        <v>300</v>
      </c>
      <c r="F398" t="s">
        <v>303</v>
      </c>
    </row>
    <row r="399" spans="1:6">
      <c r="A399">
        <v>21156</v>
      </c>
      <c r="B399" t="s">
        <v>313</v>
      </c>
      <c r="C399">
        <v>60</v>
      </c>
      <c r="D399" t="s">
        <v>311</v>
      </c>
      <c r="E399" t="s">
        <v>300</v>
      </c>
      <c r="F399" t="s">
        <v>305</v>
      </c>
    </row>
    <row r="400" spans="1:6">
      <c r="A400">
        <v>21156</v>
      </c>
      <c r="B400" t="s">
        <v>314</v>
      </c>
      <c r="C400">
        <v>0</v>
      </c>
      <c r="D400" t="s">
        <v>311</v>
      </c>
      <c r="E400" t="s">
        <v>300</v>
      </c>
      <c r="F400" t="s">
        <v>307</v>
      </c>
    </row>
    <row r="401" spans="1:6">
      <c r="A401">
        <v>21156</v>
      </c>
      <c r="B401" t="s">
        <v>315</v>
      </c>
      <c r="C401">
        <v>0</v>
      </c>
      <c r="D401" t="s">
        <v>311</v>
      </c>
      <c r="E401" t="s">
        <v>309</v>
      </c>
      <c r="F401" t="s">
        <v>301</v>
      </c>
    </row>
    <row r="402" spans="1:6">
      <c r="A402">
        <v>21156</v>
      </c>
      <c r="B402" t="s">
        <v>316</v>
      </c>
      <c r="C402">
        <v>114</v>
      </c>
      <c r="D402" t="s">
        <v>317</v>
      </c>
      <c r="E402" t="s">
        <v>300</v>
      </c>
      <c r="F402" t="s">
        <v>301</v>
      </c>
    </row>
    <row r="403" spans="1:6">
      <c r="A403">
        <v>21156</v>
      </c>
      <c r="B403" t="s">
        <v>318</v>
      </c>
      <c r="C403">
        <v>0</v>
      </c>
      <c r="D403" t="s">
        <v>317</v>
      </c>
      <c r="E403" t="s">
        <v>300</v>
      </c>
      <c r="F403" t="s">
        <v>303</v>
      </c>
    </row>
    <row r="404" spans="1:6">
      <c r="A404">
        <v>21156</v>
      </c>
      <c r="B404" t="s">
        <v>319</v>
      </c>
      <c r="C404">
        <v>114</v>
      </c>
      <c r="D404" t="s">
        <v>317</v>
      </c>
      <c r="E404" t="s">
        <v>300</v>
      </c>
      <c r="F404" t="s">
        <v>305</v>
      </c>
    </row>
    <row r="405" spans="1:6">
      <c r="A405">
        <v>21156</v>
      </c>
      <c r="B405" t="s">
        <v>320</v>
      </c>
      <c r="C405">
        <v>0</v>
      </c>
      <c r="D405" t="s">
        <v>317</v>
      </c>
      <c r="E405" t="s">
        <v>300</v>
      </c>
      <c r="F405" t="s">
        <v>307</v>
      </c>
    </row>
    <row r="406" spans="1:6">
      <c r="A406">
        <v>21156</v>
      </c>
      <c r="B406" t="s">
        <v>321</v>
      </c>
      <c r="C406">
        <v>0</v>
      </c>
      <c r="D406" t="s">
        <v>317</v>
      </c>
      <c r="E406" t="s">
        <v>309</v>
      </c>
      <c r="F406" t="s">
        <v>301</v>
      </c>
    </row>
    <row r="407" spans="1:6">
      <c r="A407">
        <v>21161</v>
      </c>
      <c r="B407" t="s">
        <v>298</v>
      </c>
      <c r="C407">
        <v>184</v>
      </c>
      <c r="D407" t="s">
        <v>299</v>
      </c>
      <c r="E407" t="s">
        <v>300</v>
      </c>
      <c r="F407" t="s">
        <v>301</v>
      </c>
    </row>
    <row r="408" spans="1:6">
      <c r="A408">
        <v>21161</v>
      </c>
      <c r="B408" t="s">
        <v>302</v>
      </c>
      <c r="C408">
        <v>0</v>
      </c>
      <c r="D408" t="s">
        <v>299</v>
      </c>
      <c r="E408" t="s">
        <v>300</v>
      </c>
      <c r="F408" t="s">
        <v>303</v>
      </c>
    </row>
    <row r="409" spans="1:6">
      <c r="A409">
        <v>21161</v>
      </c>
      <c r="B409" t="s">
        <v>304</v>
      </c>
      <c r="C409">
        <v>184</v>
      </c>
      <c r="D409" t="s">
        <v>299</v>
      </c>
      <c r="E409" t="s">
        <v>300</v>
      </c>
      <c r="F409" t="s">
        <v>305</v>
      </c>
    </row>
    <row r="410" spans="1:6">
      <c r="A410">
        <v>21161</v>
      </c>
      <c r="B410" t="s">
        <v>306</v>
      </c>
      <c r="C410">
        <v>0</v>
      </c>
      <c r="D410" t="s">
        <v>299</v>
      </c>
      <c r="E410" t="s">
        <v>300</v>
      </c>
      <c r="F410" t="s">
        <v>307</v>
      </c>
    </row>
    <row r="411" spans="1:6">
      <c r="A411">
        <v>21161</v>
      </c>
      <c r="B411" t="s">
        <v>308</v>
      </c>
      <c r="C411">
        <v>11</v>
      </c>
      <c r="D411" t="s">
        <v>299</v>
      </c>
      <c r="E411" t="s">
        <v>309</v>
      </c>
      <c r="F411" t="s">
        <v>301</v>
      </c>
    </row>
    <row r="412" spans="1:6">
      <c r="A412">
        <v>21161</v>
      </c>
      <c r="B412" t="s">
        <v>310</v>
      </c>
      <c r="C412">
        <v>2040</v>
      </c>
      <c r="D412" t="s">
        <v>311</v>
      </c>
      <c r="E412" t="s">
        <v>300</v>
      </c>
      <c r="F412" t="s">
        <v>301</v>
      </c>
    </row>
    <row r="413" spans="1:6">
      <c r="A413">
        <v>21161</v>
      </c>
      <c r="B413" t="s">
        <v>312</v>
      </c>
      <c r="C413">
        <v>0</v>
      </c>
      <c r="D413" t="s">
        <v>311</v>
      </c>
      <c r="E413" t="s">
        <v>300</v>
      </c>
      <c r="F413" t="s">
        <v>303</v>
      </c>
    </row>
    <row r="414" spans="1:6">
      <c r="A414">
        <v>21161</v>
      </c>
      <c r="B414" t="s">
        <v>313</v>
      </c>
      <c r="C414">
        <v>1904</v>
      </c>
      <c r="D414" t="s">
        <v>311</v>
      </c>
      <c r="E414" t="s">
        <v>300</v>
      </c>
      <c r="F414" t="s">
        <v>305</v>
      </c>
    </row>
    <row r="415" spans="1:6">
      <c r="A415">
        <v>21161</v>
      </c>
      <c r="B415" t="s">
        <v>314</v>
      </c>
      <c r="C415">
        <v>136</v>
      </c>
      <c r="D415" t="s">
        <v>311</v>
      </c>
      <c r="E415" t="s">
        <v>300</v>
      </c>
      <c r="F415" t="s">
        <v>307</v>
      </c>
    </row>
    <row r="416" spans="1:6">
      <c r="A416">
        <v>21161</v>
      </c>
      <c r="B416" t="s">
        <v>315</v>
      </c>
      <c r="C416">
        <v>74</v>
      </c>
      <c r="D416" t="s">
        <v>311</v>
      </c>
      <c r="E416" t="s">
        <v>309</v>
      </c>
      <c r="F416" t="s">
        <v>301</v>
      </c>
    </row>
    <row r="417" spans="1:6">
      <c r="A417">
        <v>21161</v>
      </c>
      <c r="B417" t="s">
        <v>316</v>
      </c>
      <c r="C417">
        <v>1253</v>
      </c>
      <c r="D417" t="s">
        <v>317</v>
      </c>
      <c r="E417" t="s">
        <v>300</v>
      </c>
      <c r="F417" t="s">
        <v>301</v>
      </c>
    </row>
    <row r="418" spans="1:6">
      <c r="A418">
        <v>21161</v>
      </c>
      <c r="B418" t="s">
        <v>318</v>
      </c>
      <c r="C418">
        <v>0</v>
      </c>
      <c r="D418" t="s">
        <v>317</v>
      </c>
      <c r="E418" t="s">
        <v>300</v>
      </c>
      <c r="F418" t="s">
        <v>303</v>
      </c>
    </row>
    <row r="419" spans="1:6">
      <c r="A419">
        <v>21161</v>
      </c>
      <c r="B419" t="s">
        <v>319</v>
      </c>
      <c r="C419">
        <v>1253</v>
      </c>
      <c r="D419" t="s">
        <v>317</v>
      </c>
      <c r="E419" t="s">
        <v>300</v>
      </c>
      <c r="F419" t="s">
        <v>305</v>
      </c>
    </row>
    <row r="420" spans="1:6">
      <c r="A420">
        <v>21161</v>
      </c>
      <c r="B420" t="s">
        <v>320</v>
      </c>
      <c r="C420">
        <v>0</v>
      </c>
      <c r="D420" t="s">
        <v>317</v>
      </c>
      <c r="E420" t="s">
        <v>300</v>
      </c>
      <c r="F420" t="s">
        <v>307</v>
      </c>
    </row>
    <row r="421" spans="1:6">
      <c r="A421">
        <v>21161</v>
      </c>
      <c r="B421" t="s">
        <v>321</v>
      </c>
      <c r="C421">
        <v>0</v>
      </c>
      <c r="D421" t="s">
        <v>317</v>
      </c>
      <c r="E421" t="s">
        <v>309</v>
      </c>
      <c r="F421" t="s">
        <v>301</v>
      </c>
    </row>
    <row r="422" spans="1:6">
      <c r="A422">
        <v>21162</v>
      </c>
      <c r="B422" t="s">
        <v>298</v>
      </c>
      <c r="C422">
        <v>110</v>
      </c>
      <c r="D422" t="s">
        <v>299</v>
      </c>
      <c r="E422" t="s">
        <v>300</v>
      </c>
      <c r="F422" t="s">
        <v>301</v>
      </c>
    </row>
    <row r="423" spans="1:6">
      <c r="A423">
        <v>21162</v>
      </c>
      <c r="B423" t="s">
        <v>302</v>
      </c>
      <c r="C423">
        <v>0</v>
      </c>
      <c r="D423" t="s">
        <v>299</v>
      </c>
      <c r="E423" t="s">
        <v>300</v>
      </c>
      <c r="F423" t="s">
        <v>303</v>
      </c>
    </row>
    <row r="424" spans="1:6">
      <c r="A424">
        <v>21162</v>
      </c>
      <c r="B424" t="s">
        <v>304</v>
      </c>
      <c r="C424">
        <v>107</v>
      </c>
      <c r="D424" t="s">
        <v>299</v>
      </c>
      <c r="E424" t="s">
        <v>300</v>
      </c>
      <c r="F424" t="s">
        <v>305</v>
      </c>
    </row>
    <row r="425" spans="1:6">
      <c r="A425">
        <v>21162</v>
      </c>
      <c r="B425" t="s">
        <v>306</v>
      </c>
      <c r="C425">
        <v>3</v>
      </c>
      <c r="D425" t="s">
        <v>299</v>
      </c>
      <c r="E425" t="s">
        <v>300</v>
      </c>
      <c r="F425" t="s">
        <v>307</v>
      </c>
    </row>
    <row r="426" spans="1:6">
      <c r="A426">
        <v>21162</v>
      </c>
      <c r="B426" t="s">
        <v>308</v>
      </c>
      <c r="C426">
        <v>28</v>
      </c>
      <c r="D426" t="s">
        <v>299</v>
      </c>
      <c r="E426" t="s">
        <v>309</v>
      </c>
      <c r="F426" t="s">
        <v>301</v>
      </c>
    </row>
    <row r="427" spans="1:6">
      <c r="A427">
        <v>21162</v>
      </c>
      <c r="B427" t="s">
        <v>310</v>
      </c>
      <c r="C427">
        <v>1318</v>
      </c>
      <c r="D427" t="s">
        <v>311</v>
      </c>
      <c r="E427" t="s">
        <v>300</v>
      </c>
      <c r="F427" t="s">
        <v>301</v>
      </c>
    </row>
    <row r="428" spans="1:6">
      <c r="A428">
        <v>21162</v>
      </c>
      <c r="B428" t="s">
        <v>312</v>
      </c>
      <c r="C428">
        <v>0</v>
      </c>
      <c r="D428" t="s">
        <v>311</v>
      </c>
      <c r="E428" t="s">
        <v>300</v>
      </c>
      <c r="F428" t="s">
        <v>303</v>
      </c>
    </row>
    <row r="429" spans="1:6">
      <c r="A429">
        <v>21162</v>
      </c>
      <c r="B429" t="s">
        <v>313</v>
      </c>
      <c r="C429">
        <v>1307</v>
      </c>
      <c r="D429" t="s">
        <v>311</v>
      </c>
      <c r="E429" t="s">
        <v>300</v>
      </c>
      <c r="F429" t="s">
        <v>305</v>
      </c>
    </row>
    <row r="430" spans="1:6">
      <c r="A430">
        <v>21162</v>
      </c>
      <c r="B430" t="s">
        <v>314</v>
      </c>
      <c r="C430">
        <v>11</v>
      </c>
      <c r="D430" t="s">
        <v>311</v>
      </c>
      <c r="E430" t="s">
        <v>300</v>
      </c>
      <c r="F430" t="s">
        <v>307</v>
      </c>
    </row>
    <row r="431" spans="1:6">
      <c r="A431">
        <v>21162</v>
      </c>
      <c r="B431" t="s">
        <v>315</v>
      </c>
      <c r="C431">
        <v>26</v>
      </c>
      <c r="D431" t="s">
        <v>311</v>
      </c>
      <c r="E431" t="s">
        <v>309</v>
      </c>
      <c r="F431" t="s">
        <v>301</v>
      </c>
    </row>
    <row r="432" spans="1:6">
      <c r="A432">
        <v>21162</v>
      </c>
      <c r="B432" t="s">
        <v>316</v>
      </c>
      <c r="C432">
        <v>1308</v>
      </c>
      <c r="D432" t="s">
        <v>317</v>
      </c>
      <c r="E432" t="s">
        <v>300</v>
      </c>
      <c r="F432" t="s">
        <v>301</v>
      </c>
    </row>
    <row r="433" spans="1:6">
      <c r="A433">
        <v>21162</v>
      </c>
      <c r="B433" t="s">
        <v>318</v>
      </c>
      <c r="C433">
        <v>0</v>
      </c>
      <c r="D433" t="s">
        <v>317</v>
      </c>
      <c r="E433" t="s">
        <v>300</v>
      </c>
      <c r="F433" t="s">
        <v>303</v>
      </c>
    </row>
    <row r="434" spans="1:6">
      <c r="A434">
        <v>21162</v>
      </c>
      <c r="B434" t="s">
        <v>319</v>
      </c>
      <c r="C434">
        <v>1277</v>
      </c>
      <c r="D434" t="s">
        <v>317</v>
      </c>
      <c r="E434" t="s">
        <v>300</v>
      </c>
      <c r="F434" t="s">
        <v>305</v>
      </c>
    </row>
    <row r="435" spans="1:6">
      <c r="A435">
        <v>21162</v>
      </c>
      <c r="B435" t="s">
        <v>320</v>
      </c>
      <c r="C435">
        <v>31</v>
      </c>
      <c r="D435" t="s">
        <v>317</v>
      </c>
      <c r="E435" t="s">
        <v>300</v>
      </c>
      <c r="F435" t="s">
        <v>307</v>
      </c>
    </row>
    <row r="436" spans="1:6">
      <c r="A436">
        <v>21162</v>
      </c>
      <c r="B436" t="s">
        <v>321</v>
      </c>
      <c r="C436">
        <v>0</v>
      </c>
      <c r="D436" t="s">
        <v>317</v>
      </c>
      <c r="E436" t="s">
        <v>309</v>
      </c>
      <c r="F436" t="s">
        <v>301</v>
      </c>
    </row>
    <row r="437" spans="1:6">
      <c r="A437">
        <v>21163</v>
      </c>
      <c r="B437" t="s">
        <v>298</v>
      </c>
      <c r="C437">
        <v>54</v>
      </c>
      <c r="D437" t="s">
        <v>299</v>
      </c>
      <c r="E437" t="s">
        <v>300</v>
      </c>
      <c r="F437" t="s">
        <v>301</v>
      </c>
    </row>
    <row r="438" spans="1:6">
      <c r="A438">
        <v>21163</v>
      </c>
      <c r="B438" t="s">
        <v>302</v>
      </c>
      <c r="C438">
        <v>0</v>
      </c>
      <c r="D438" t="s">
        <v>299</v>
      </c>
      <c r="E438" t="s">
        <v>300</v>
      </c>
      <c r="F438" t="s">
        <v>303</v>
      </c>
    </row>
    <row r="439" spans="1:6">
      <c r="A439">
        <v>21163</v>
      </c>
      <c r="B439" t="s">
        <v>304</v>
      </c>
      <c r="C439">
        <v>54</v>
      </c>
      <c r="D439" t="s">
        <v>299</v>
      </c>
      <c r="E439" t="s">
        <v>300</v>
      </c>
      <c r="F439" t="s">
        <v>305</v>
      </c>
    </row>
    <row r="440" spans="1:6">
      <c r="A440">
        <v>21163</v>
      </c>
      <c r="B440" t="s">
        <v>306</v>
      </c>
      <c r="C440">
        <v>0</v>
      </c>
      <c r="D440" t="s">
        <v>299</v>
      </c>
      <c r="E440" t="s">
        <v>300</v>
      </c>
      <c r="F440" t="s">
        <v>307</v>
      </c>
    </row>
    <row r="441" spans="1:6">
      <c r="A441">
        <v>21163</v>
      </c>
      <c r="B441" t="s">
        <v>308</v>
      </c>
      <c r="C441">
        <v>11</v>
      </c>
      <c r="D441" t="s">
        <v>299</v>
      </c>
      <c r="E441" t="s">
        <v>309</v>
      </c>
      <c r="F441" t="s">
        <v>301</v>
      </c>
    </row>
    <row r="442" spans="1:6">
      <c r="A442">
        <v>21163</v>
      </c>
      <c r="B442" t="s">
        <v>310</v>
      </c>
      <c r="C442">
        <v>1677</v>
      </c>
      <c r="D442" t="s">
        <v>311</v>
      </c>
      <c r="E442" t="s">
        <v>300</v>
      </c>
      <c r="F442" t="s">
        <v>301</v>
      </c>
    </row>
    <row r="443" spans="1:6">
      <c r="A443">
        <v>21163</v>
      </c>
      <c r="B443" t="s">
        <v>312</v>
      </c>
      <c r="C443">
        <v>0</v>
      </c>
      <c r="D443" t="s">
        <v>311</v>
      </c>
      <c r="E443" t="s">
        <v>300</v>
      </c>
      <c r="F443" t="s">
        <v>303</v>
      </c>
    </row>
    <row r="444" spans="1:6">
      <c r="A444">
        <v>21163</v>
      </c>
      <c r="B444" t="s">
        <v>313</v>
      </c>
      <c r="C444">
        <v>1620</v>
      </c>
      <c r="D444" t="s">
        <v>311</v>
      </c>
      <c r="E444" t="s">
        <v>300</v>
      </c>
      <c r="F444" t="s">
        <v>305</v>
      </c>
    </row>
    <row r="445" spans="1:6">
      <c r="A445">
        <v>21163</v>
      </c>
      <c r="B445" t="s">
        <v>314</v>
      </c>
      <c r="C445">
        <v>57</v>
      </c>
      <c r="D445" t="s">
        <v>311</v>
      </c>
      <c r="E445" t="s">
        <v>300</v>
      </c>
      <c r="F445" t="s">
        <v>307</v>
      </c>
    </row>
    <row r="446" spans="1:6">
      <c r="A446">
        <v>21163</v>
      </c>
      <c r="B446" t="s">
        <v>315</v>
      </c>
      <c r="C446">
        <v>28</v>
      </c>
      <c r="D446" t="s">
        <v>311</v>
      </c>
      <c r="E446" t="s">
        <v>309</v>
      </c>
      <c r="F446" t="s">
        <v>301</v>
      </c>
    </row>
    <row r="447" spans="1:6">
      <c r="A447">
        <v>21163</v>
      </c>
      <c r="B447" t="s">
        <v>316</v>
      </c>
      <c r="C447">
        <v>2939</v>
      </c>
      <c r="D447" t="s">
        <v>317</v>
      </c>
      <c r="E447" t="s">
        <v>300</v>
      </c>
      <c r="F447" t="s">
        <v>301</v>
      </c>
    </row>
    <row r="448" spans="1:6">
      <c r="A448">
        <v>21163</v>
      </c>
      <c r="B448" t="s">
        <v>318</v>
      </c>
      <c r="C448">
        <v>0</v>
      </c>
      <c r="D448" t="s">
        <v>317</v>
      </c>
      <c r="E448" t="s">
        <v>300</v>
      </c>
      <c r="F448" t="s">
        <v>303</v>
      </c>
    </row>
    <row r="449" spans="1:6">
      <c r="A449">
        <v>21163</v>
      </c>
      <c r="B449" t="s">
        <v>319</v>
      </c>
      <c r="C449">
        <v>2866</v>
      </c>
      <c r="D449" t="s">
        <v>317</v>
      </c>
      <c r="E449" t="s">
        <v>300</v>
      </c>
      <c r="F449" t="s">
        <v>305</v>
      </c>
    </row>
    <row r="450" spans="1:6">
      <c r="A450">
        <v>21163</v>
      </c>
      <c r="B450" t="s">
        <v>320</v>
      </c>
      <c r="C450">
        <v>73</v>
      </c>
      <c r="D450" t="s">
        <v>317</v>
      </c>
      <c r="E450" t="s">
        <v>300</v>
      </c>
      <c r="F450" t="s">
        <v>307</v>
      </c>
    </row>
    <row r="451" spans="1:6">
      <c r="A451">
        <v>21163</v>
      </c>
      <c r="B451" t="s">
        <v>321</v>
      </c>
      <c r="C451">
        <v>0</v>
      </c>
      <c r="D451" t="s">
        <v>317</v>
      </c>
      <c r="E451" t="s">
        <v>309</v>
      </c>
      <c r="F451" t="s">
        <v>301</v>
      </c>
    </row>
    <row r="452" spans="1:6">
      <c r="A452">
        <v>21204</v>
      </c>
      <c r="B452" t="s">
        <v>298</v>
      </c>
      <c r="C452">
        <v>167</v>
      </c>
      <c r="D452" t="s">
        <v>299</v>
      </c>
      <c r="E452" t="s">
        <v>300</v>
      </c>
      <c r="F452" t="s">
        <v>301</v>
      </c>
    </row>
    <row r="453" spans="1:6">
      <c r="A453">
        <v>21204</v>
      </c>
      <c r="B453" t="s">
        <v>302</v>
      </c>
      <c r="C453">
        <v>0</v>
      </c>
      <c r="D453" t="s">
        <v>299</v>
      </c>
      <c r="E453" t="s">
        <v>300</v>
      </c>
      <c r="F453" t="s">
        <v>303</v>
      </c>
    </row>
    <row r="454" spans="1:6">
      <c r="A454">
        <v>21204</v>
      </c>
      <c r="B454" t="s">
        <v>304</v>
      </c>
      <c r="C454">
        <v>155</v>
      </c>
      <c r="D454" t="s">
        <v>299</v>
      </c>
      <c r="E454" t="s">
        <v>300</v>
      </c>
      <c r="F454" t="s">
        <v>305</v>
      </c>
    </row>
    <row r="455" spans="1:6">
      <c r="A455">
        <v>21204</v>
      </c>
      <c r="B455" t="s">
        <v>306</v>
      </c>
      <c r="C455">
        <v>12</v>
      </c>
      <c r="D455" t="s">
        <v>299</v>
      </c>
      <c r="E455" t="s">
        <v>300</v>
      </c>
      <c r="F455" t="s">
        <v>307</v>
      </c>
    </row>
    <row r="456" spans="1:6">
      <c r="A456">
        <v>21204</v>
      </c>
      <c r="B456" t="s">
        <v>308</v>
      </c>
      <c r="C456">
        <v>25</v>
      </c>
      <c r="D456" t="s">
        <v>299</v>
      </c>
      <c r="E456" t="s">
        <v>309</v>
      </c>
      <c r="F456" t="s">
        <v>301</v>
      </c>
    </row>
    <row r="457" spans="1:6">
      <c r="A457">
        <v>21204</v>
      </c>
      <c r="B457" t="s">
        <v>310</v>
      </c>
      <c r="C457">
        <v>2385</v>
      </c>
      <c r="D457" t="s">
        <v>311</v>
      </c>
      <c r="E457" t="s">
        <v>300</v>
      </c>
      <c r="F457" t="s">
        <v>301</v>
      </c>
    </row>
    <row r="458" spans="1:6">
      <c r="A458">
        <v>21204</v>
      </c>
      <c r="B458" t="s">
        <v>312</v>
      </c>
      <c r="C458">
        <v>0</v>
      </c>
      <c r="D458" t="s">
        <v>311</v>
      </c>
      <c r="E458" t="s">
        <v>300</v>
      </c>
      <c r="F458" t="s">
        <v>303</v>
      </c>
    </row>
    <row r="459" spans="1:6">
      <c r="A459">
        <v>21204</v>
      </c>
      <c r="B459" t="s">
        <v>313</v>
      </c>
      <c r="C459">
        <v>2328</v>
      </c>
      <c r="D459" t="s">
        <v>311</v>
      </c>
      <c r="E459" t="s">
        <v>300</v>
      </c>
      <c r="F459" t="s">
        <v>305</v>
      </c>
    </row>
    <row r="460" spans="1:6">
      <c r="A460">
        <v>21204</v>
      </c>
      <c r="B460" t="s">
        <v>314</v>
      </c>
      <c r="C460">
        <v>57</v>
      </c>
      <c r="D460" t="s">
        <v>311</v>
      </c>
      <c r="E460" t="s">
        <v>300</v>
      </c>
      <c r="F460" t="s">
        <v>307</v>
      </c>
    </row>
    <row r="461" spans="1:6">
      <c r="A461">
        <v>21204</v>
      </c>
      <c r="B461" t="s">
        <v>315</v>
      </c>
      <c r="C461">
        <v>82</v>
      </c>
      <c r="D461" t="s">
        <v>311</v>
      </c>
      <c r="E461" t="s">
        <v>309</v>
      </c>
      <c r="F461" t="s">
        <v>301</v>
      </c>
    </row>
    <row r="462" spans="1:6">
      <c r="A462">
        <v>21204</v>
      </c>
      <c r="B462" t="s">
        <v>316</v>
      </c>
      <c r="C462">
        <v>8814</v>
      </c>
      <c r="D462" t="s">
        <v>317</v>
      </c>
      <c r="E462" t="s">
        <v>300</v>
      </c>
      <c r="F462" t="s">
        <v>301</v>
      </c>
    </row>
    <row r="463" spans="1:6">
      <c r="A463">
        <v>21204</v>
      </c>
      <c r="B463" t="s">
        <v>318</v>
      </c>
      <c r="C463">
        <v>0</v>
      </c>
      <c r="D463" t="s">
        <v>317</v>
      </c>
      <c r="E463" t="s">
        <v>300</v>
      </c>
      <c r="F463" t="s">
        <v>303</v>
      </c>
    </row>
    <row r="464" spans="1:6">
      <c r="A464">
        <v>21204</v>
      </c>
      <c r="B464" t="s">
        <v>319</v>
      </c>
      <c r="C464">
        <v>8242</v>
      </c>
      <c r="D464" t="s">
        <v>317</v>
      </c>
      <c r="E464" t="s">
        <v>300</v>
      </c>
      <c r="F464" t="s">
        <v>305</v>
      </c>
    </row>
    <row r="465" spans="1:6">
      <c r="A465">
        <v>21204</v>
      </c>
      <c r="B465" t="s">
        <v>320</v>
      </c>
      <c r="C465">
        <v>572</v>
      </c>
      <c r="D465" t="s">
        <v>317</v>
      </c>
      <c r="E465" t="s">
        <v>300</v>
      </c>
      <c r="F465" t="s">
        <v>307</v>
      </c>
    </row>
    <row r="466" spans="1:6">
      <c r="A466">
        <v>21204</v>
      </c>
      <c r="B466" t="s">
        <v>321</v>
      </c>
      <c r="C466">
        <v>99</v>
      </c>
      <c r="D466" t="s">
        <v>317</v>
      </c>
      <c r="E466" t="s">
        <v>309</v>
      </c>
      <c r="F466" t="s">
        <v>301</v>
      </c>
    </row>
    <row r="467" spans="1:6">
      <c r="A467">
        <v>21206</v>
      </c>
      <c r="B467" t="s">
        <v>298</v>
      </c>
      <c r="C467">
        <v>3390</v>
      </c>
      <c r="D467" t="s">
        <v>299</v>
      </c>
      <c r="E467" t="s">
        <v>300</v>
      </c>
      <c r="F467" t="s">
        <v>301</v>
      </c>
    </row>
    <row r="468" spans="1:6">
      <c r="A468">
        <v>21206</v>
      </c>
      <c r="B468" t="s">
        <v>302</v>
      </c>
      <c r="C468">
        <v>0</v>
      </c>
      <c r="D468" t="s">
        <v>299</v>
      </c>
      <c r="E468" t="s">
        <v>300</v>
      </c>
      <c r="F468" t="s">
        <v>303</v>
      </c>
    </row>
    <row r="469" spans="1:6">
      <c r="A469">
        <v>21206</v>
      </c>
      <c r="B469" t="s">
        <v>304</v>
      </c>
      <c r="C469">
        <v>2719</v>
      </c>
      <c r="D469" t="s">
        <v>299</v>
      </c>
      <c r="E469" t="s">
        <v>300</v>
      </c>
      <c r="F469" t="s">
        <v>305</v>
      </c>
    </row>
    <row r="470" spans="1:6">
      <c r="A470">
        <v>21206</v>
      </c>
      <c r="B470" t="s">
        <v>306</v>
      </c>
      <c r="C470">
        <v>671</v>
      </c>
      <c r="D470" t="s">
        <v>299</v>
      </c>
      <c r="E470" t="s">
        <v>300</v>
      </c>
      <c r="F470" t="s">
        <v>307</v>
      </c>
    </row>
    <row r="471" spans="1:6">
      <c r="A471">
        <v>21206</v>
      </c>
      <c r="B471" t="s">
        <v>308</v>
      </c>
      <c r="C471">
        <v>411</v>
      </c>
      <c r="D471" t="s">
        <v>299</v>
      </c>
      <c r="E471" t="s">
        <v>309</v>
      </c>
      <c r="F471" t="s">
        <v>301</v>
      </c>
    </row>
    <row r="472" spans="1:6">
      <c r="A472">
        <v>21206</v>
      </c>
      <c r="B472" t="s">
        <v>310</v>
      </c>
      <c r="C472">
        <v>20683</v>
      </c>
      <c r="D472" t="s">
        <v>311</v>
      </c>
      <c r="E472" t="s">
        <v>300</v>
      </c>
      <c r="F472" t="s">
        <v>301</v>
      </c>
    </row>
    <row r="473" spans="1:6">
      <c r="A473">
        <v>21206</v>
      </c>
      <c r="B473" t="s">
        <v>312</v>
      </c>
      <c r="C473">
        <v>117</v>
      </c>
      <c r="D473" t="s">
        <v>311</v>
      </c>
      <c r="E473" t="s">
        <v>300</v>
      </c>
      <c r="F473" t="s">
        <v>303</v>
      </c>
    </row>
    <row r="474" spans="1:6">
      <c r="A474">
        <v>21206</v>
      </c>
      <c r="B474" t="s">
        <v>313</v>
      </c>
      <c r="C474">
        <v>19151</v>
      </c>
      <c r="D474" t="s">
        <v>311</v>
      </c>
      <c r="E474" t="s">
        <v>300</v>
      </c>
      <c r="F474" t="s">
        <v>305</v>
      </c>
    </row>
    <row r="475" spans="1:6">
      <c r="A475">
        <v>21206</v>
      </c>
      <c r="B475" t="s">
        <v>314</v>
      </c>
      <c r="C475">
        <v>1415</v>
      </c>
      <c r="D475" t="s">
        <v>311</v>
      </c>
      <c r="E475" t="s">
        <v>300</v>
      </c>
      <c r="F475" t="s">
        <v>307</v>
      </c>
    </row>
    <row r="476" spans="1:6">
      <c r="A476">
        <v>21206</v>
      </c>
      <c r="B476" t="s">
        <v>315</v>
      </c>
      <c r="C476">
        <v>1105</v>
      </c>
      <c r="D476" t="s">
        <v>311</v>
      </c>
      <c r="E476" t="s">
        <v>309</v>
      </c>
      <c r="F476" t="s">
        <v>301</v>
      </c>
    </row>
    <row r="477" spans="1:6">
      <c r="A477">
        <v>21206</v>
      </c>
      <c r="B477" t="s">
        <v>316</v>
      </c>
      <c r="C477">
        <v>8468</v>
      </c>
      <c r="D477" t="s">
        <v>317</v>
      </c>
      <c r="E477" t="s">
        <v>300</v>
      </c>
      <c r="F477" t="s">
        <v>301</v>
      </c>
    </row>
    <row r="478" spans="1:6">
      <c r="A478">
        <v>21206</v>
      </c>
      <c r="B478" t="s">
        <v>318</v>
      </c>
      <c r="C478">
        <v>0</v>
      </c>
      <c r="D478" t="s">
        <v>317</v>
      </c>
      <c r="E478" t="s">
        <v>300</v>
      </c>
      <c r="F478" t="s">
        <v>303</v>
      </c>
    </row>
    <row r="479" spans="1:6">
      <c r="A479">
        <v>21206</v>
      </c>
      <c r="B479" t="s">
        <v>319</v>
      </c>
      <c r="C479">
        <v>8224</v>
      </c>
      <c r="D479" t="s">
        <v>317</v>
      </c>
      <c r="E479" t="s">
        <v>300</v>
      </c>
      <c r="F479" t="s">
        <v>305</v>
      </c>
    </row>
    <row r="480" spans="1:6">
      <c r="A480">
        <v>21206</v>
      </c>
      <c r="B480" t="s">
        <v>320</v>
      </c>
      <c r="C480">
        <v>244</v>
      </c>
      <c r="D480" t="s">
        <v>317</v>
      </c>
      <c r="E480" t="s">
        <v>300</v>
      </c>
      <c r="F480" t="s">
        <v>307</v>
      </c>
    </row>
    <row r="481" spans="1:6">
      <c r="A481">
        <v>21206</v>
      </c>
      <c r="B481" t="s">
        <v>321</v>
      </c>
      <c r="C481">
        <v>104</v>
      </c>
      <c r="D481" t="s">
        <v>317</v>
      </c>
      <c r="E481" t="s">
        <v>309</v>
      </c>
      <c r="F481" t="s">
        <v>301</v>
      </c>
    </row>
    <row r="482" spans="1:6">
      <c r="A482">
        <v>21207</v>
      </c>
      <c r="B482" t="s">
        <v>298</v>
      </c>
      <c r="C482">
        <v>3005</v>
      </c>
      <c r="D482" t="s">
        <v>299</v>
      </c>
      <c r="E482" t="s">
        <v>300</v>
      </c>
      <c r="F482" t="s">
        <v>301</v>
      </c>
    </row>
    <row r="483" spans="1:6">
      <c r="A483">
        <v>21207</v>
      </c>
      <c r="B483" t="s">
        <v>302</v>
      </c>
      <c r="C483">
        <v>11</v>
      </c>
      <c r="D483" t="s">
        <v>299</v>
      </c>
      <c r="E483" t="s">
        <v>300</v>
      </c>
      <c r="F483" t="s">
        <v>303</v>
      </c>
    </row>
    <row r="484" spans="1:6">
      <c r="A484">
        <v>21207</v>
      </c>
      <c r="B484" t="s">
        <v>304</v>
      </c>
      <c r="C484">
        <v>2503</v>
      </c>
      <c r="D484" t="s">
        <v>299</v>
      </c>
      <c r="E484" t="s">
        <v>300</v>
      </c>
      <c r="F484" t="s">
        <v>305</v>
      </c>
    </row>
    <row r="485" spans="1:6">
      <c r="A485">
        <v>21207</v>
      </c>
      <c r="B485" t="s">
        <v>306</v>
      </c>
      <c r="C485">
        <v>491</v>
      </c>
      <c r="D485" t="s">
        <v>299</v>
      </c>
      <c r="E485" t="s">
        <v>300</v>
      </c>
      <c r="F485" t="s">
        <v>307</v>
      </c>
    </row>
    <row r="486" spans="1:6">
      <c r="A486">
        <v>21207</v>
      </c>
      <c r="B486" t="s">
        <v>308</v>
      </c>
      <c r="C486">
        <v>508</v>
      </c>
      <c r="D486" t="s">
        <v>299</v>
      </c>
      <c r="E486" t="s">
        <v>309</v>
      </c>
      <c r="F486" t="s">
        <v>301</v>
      </c>
    </row>
    <row r="487" spans="1:6">
      <c r="A487">
        <v>21207</v>
      </c>
      <c r="B487" t="s">
        <v>310</v>
      </c>
      <c r="C487">
        <v>19366</v>
      </c>
      <c r="D487" t="s">
        <v>311</v>
      </c>
      <c r="E487" t="s">
        <v>300</v>
      </c>
      <c r="F487" t="s">
        <v>301</v>
      </c>
    </row>
    <row r="488" spans="1:6">
      <c r="A488">
        <v>21207</v>
      </c>
      <c r="B488" t="s">
        <v>312</v>
      </c>
      <c r="C488">
        <v>0</v>
      </c>
      <c r="D488" t="s">
        <v>311</v>
      </c>
      <c r="E488" t="s">
        <v>300</v>
      </c>
      <c r="F488" t="s">
        <v>303</v>
      </c>
    </row>
    <row r="489" spans="1:6">
      <c r="A489">
        <v>21207</v>
      </c>
      <c r="B489" t="s">
        <v>313</v>
      </c>
      <c r="C489">
        <v>15534</v>
      </c>
      <c r="D489" t="s">
        <v>311</v>
      </c>
      <c r="E489" t="s">
        <v>300</v>
      </c>
      <c r="F489" t="s">
        <v>305</v>
      </c>
    </row>
    <row r="490" spans="1:6">
      <c r="A490">
        <v>21207</v>
      </c>
      <c r="B490" t="s">
        <v>314</v>
      </c>
      <c r="C490">
        <v>3832</v>
      </c>
      <c r="D490" t="s">
        <v>311</v>
      </c>
      <c r="E490" t="s">
        <v>300</v>
      </c>
      <c r="F490" t="s">
        <v>307</v>
      </c>
    </row>
    <row r="491" spans="1:6">
      <c r="A491">
        <v>21207</v>
      </c>
      <c r="B491" t="s">
        <v>315</v>
      </c>
      <c r="C491">
        <v>619</v>
      </c>
      <c r="D491" t="s">
        <v>311</v>
      </c>
      <c r="E491" t="s">
        <v>309</v>
      </c>
      <c r="F491" t="s">
        <v>301</v>
      </c>
    </row>
    <row r="492" spans="1:6">
      <c r="A492">
        <v>21207</v>
      </c>
      <c r="B492" t="s">
        <v>316</v>
      </c>
      <c r="C492">
        <v>10299</v>
      </c>
      <c r="D492" t="s">
        <v>317</v>
      </c>
      <c r="E492" t="s">
        <v>300</v>
      </c>
      <c r="F492" t="s">
        <v>301</v>
      </c>
    </row>
    <row r="493" spans="1:6">
      <c r="A493">
        <v>21207</v>
      </c>
      <c r="B493" t="s">
        <v>318</v>
      </c>
      <c r="C493">
        <v>14</v>
      </c>
      <c r="D493" t="s">
        <v>317</v>
      </c>
      <c r="E493" t="s">
        <v>300</v>
      </c>
      <c r="F493" t="s">
        <v>303</v>
      </c>
    </row>
    <row r="494" spans="1:6">
      <c r="A494">
        <v>21207</v>
      </c>
      <c r="B494" t="s">
        <v>319</v>
      </c>
      <c r="C494">
        <v>9135</v>
      </c>
      <c r="D494" t="s">
        <v>317</v>
      </c>
      <c r="E494" t="s">
        <v>300</v>
      </c>
      <c r="F494" t="s">
        <v>305</v>
      </c>
    </row>
    <row r="495" spans="1:6">
      <c r="A495">
        <v>21207</v>
      </c>
      <c r="B495" t="s">
        <v>320</v>
      </c>
      <c r="C495">
        <v>1150</v>
      </c>
      <c r="D495" t="s">
        <v>317</v>
      </c>
      <c r="E495" t="s">
        <v>300</v>
      </c>
      <c r="F495" t="s">
        <v>307</v>
      </c>
    </row>
    <row r="496" spans="1:6">
      <c r="A496">
        <v>21207</v>
      </c>
      <c r="B496" t="s">
        <v>321</v>
      </c>
      <c r="C496">
        <v>302</v>
      </c>
      <c r="D496" t="s">
        <v>317</v>
      </c>
      <c r="E496" t="s">
        <v>309</v>
      </c>
      <c r="F496" t="s">
        <v>301</v>
      </c>
    </row>
    <row r="497" spans="1:6">
      <c r="A497">
        <v>21208</v>
      </c>
      <c r="B497" t="s">
        <v>298</v>
      </c>
      <c r="C497">
        <v>1225</v>
      </c>
      <c r="D497" t="s">
        <v>299</v>
      </c>
      <c r="E497" t="s">
        <v>300</v>
      </c>
      <c r="F497" t="s">
        <v>301</v>
      </c>
    </row>
    <row r="498" spans="1:6">
      <c r="A498">
        <v>21208</v>
      </c>
      <c r="B498" t="s">
        <v>302</v>
      </c>
      <c r="C498">
        <v>0</v>
      </c>
      <c r="D498" t="s">
        <v>299</v>
      </c>
      <c r="E498" t="s">
        <v>300</v>
      </c>
      <c r="F498" t="s">
        <v>303</v>
      </c>
    </row>
    <row r="499" spans="1:6">
      <c r="A499">
        <v>21208</v>
      </c>
      <c r="B499" t="s">
        <v>304</v>
      </c>
      <c r="C499">
        <v>1135</v>
      </c>
      <c r="D499" t="s">
        <v>299</v>
      </c>
      <c r="E499" t="s">
        <v>300</v>
      </c>
      <c r="F499" t="s">
        <v>305</v>
      </c>
    </row>
    <row r="500" spans="1:6">
      <c r="A500">
        <v>21208</v>
      </c>
      <c r="B500" t="s">
        <v>306</v>
      </c>
      <c r="C500">
        <v>90</v>
      </c>
      <c r="D500" t="s">
        <v>299</v>
      </c>
      <c r="E500" t="s">
        <v>300</v>
      </c>
      <c r="F500" t="s">
        <v>307</v>
      </c>
    </row>
    <row r="501" spans="1:6">
      <c r="A501">
        <v>21208</v>
      </c>
      <c r="B501" t="s">
        <v>308</v>
      </c>
      <c r="C501">
        <v>95</v>
      </c>
      <c r="D501" t="s">
        <v>299</v>
      </c>
      <c r="E501" t="s">
        <v>309</v>
      </c>
      <c r="F501" t="s">
        <v>301</v>
      </c>
    </row>
    <row r="502" spans="1:6">
      <c r="A502">
        <v>21208</v>
      </c>
      <c r="B502" t="s">
        <v>310</v>
      </c>
      <c r="C502">
        <v>11171</v>
      </c>
      <c r="D502" t="s">
        <v>311</v>
      </c>
      <c r="E502" t="s">
        <v>300</v>
      </c>
      <c r="F502" t="s">
        <v>301</v>
      </c>
    </row>
    <row r="503" spans="1:6">
      <c r="A503">
        <v>21208</v>
      </c>
      <c r="B503" t="s">
        <v>312</v>
      </c>
      <c r="C503">
        <v>0</v>
      </c>
      <c r="D503" t="s">
        <v>311</v>
      </c>
      <c r="E503" t="s">
        <v>300</v>
      </c>
      <c r="F503" t="s">
        <v>303</v>
      </c>
    </row>
    <row r="504" spans="1:6">
      <c r="A504">
        <v>21208</v>
      </c>
      <c r="B504" t="s">
        <v>313</v>
      </c>
      <c r="C504">
        <v>10287</v>
      </c>
      <c r="D504" t="s">
        <v>311</v>
      </c>
      <c r="E504" t="s">
        <v>300</v>
      </c>
      <c r="F504" t="s">
        <v>305</v>
      </c>
    </row>
    <row r="505" spans="1:6">
      <c r="A505">
        <v>21208</v>
      </c>
      <c r="B505" t="s">
        <v>314</v>
      </c>
      <c r="C505">
        <v>884</v>
      </c>
      <c r="D505" t="s">
        <v>311</v>
      </c>
      <c r="E505" t="s">
        <v>300</v>
      </c>
      <c r="F505" t="s">
        <v>307</v>
      </c>
    </row>
    <row r="506" spans="1:6">
      <c r="A506">
        <v>21208</v>
      </c>
      <c r="B506" t="s">
        <v>315</v>
      </c>
      <c r="C506">
        <v>912</v>
      </c>
      <c r="D506" t="s">
        <v>311</v>
      </c>
      <c r="E506" t="s">
        <v>309</v>
      </c>
      <c r="F506" t="s">
        <v>301</v>
      </c>
    </row>
    <row r="507" spans="1:6">
      <c r="A507">
        <v>21208</v>
      </c>
      <c r="B507" t="s">
        <v>316</v>
      </c>
      <c r="C507">
        <v>12744</v>
      </c>
      <c r="D507" t="s">
        <v>317</v>
      </c>
      <c r="E507" t="s">
        <v>300</v>
      </c>
      <c r="F507" t="s">
        <v>301</v>
      </c>
    </row>
    <row r="508" spans="1:6">
      <c r="A508">
        <v>21208</v>
      </c>
      <c r="B508" t="s">
        <v>318</v>
      </c>
      <c r="C508">
        <v>6</v>
      </c>
      <c r="D508" t="s">
        <v>317</v>
      </c>
      <c r="E508" t="s">
        <v>300</v>
      </c>
      <c r="F508" t="s">
        <v>303</v>
      </c>
    </row>
    <row r="509" spans="1:6">
      <c r="A509">
        <v>21208</v>
      </c>
      <c r="B509" t="s">
        <v>319</v>
      </c>
      <c r="C509">
        <v>12029</v>
      </c>
      <c r="D509" t="s">
        <v>317</v>
      </c>
      <c r="E509" t="s">
        <v>300</v>
      </c>
      <c r="F509" t="s">
        <v>305</v>
      </c>
    </row>
    <row r="510" spans="1:6">
      <c r="A510">
        <v>21208</v>
      </c>
      <c r="B510" t="s">
        <v>320</v>
      </c>
      <c r="C510">
        <v>709</v>
      </c>
      <c r="D510" t="s">
        <v>317</v>
      </c>
      <c r="E510" t="s">
        <v>300</v>
      </c>
      <c r="F510" t="s">
        <v>307</v>
      </c>
    </row>
    <row r="511" spans="1:6">
      <c r="A511">
        <v>21208</v>
      </c>
      <c r="B511" t="s">
        <v>321</v>
      </c>
      <c r="C511">
        <v>544</v>
      </c>
      <c r="D511" t="s">
        <v>317</v>
      </c>
      <c r="E511" t="s">
        <v>309</v>
      </c>
      <c r="F511" t="s">
        <v>301</v>
      </c>
    </row>
    <row r="512" spans="1:6">
      <c r="A512">
        <v>21209</v>
      </c>
      <c r="B512" t="s">
        <v>298</v>
      </c>
      <c r="C512">
        <v>748</v>
      </c>
      <c r="D512" t="s">
        <v>299</v>
      </c>
      <c r="E512" t="s">
        <v>300</v>
      </c>
      <c r="F512" t="s">
        <v>301</v>
      </c>
    </row>
    <row r="513" spans="1:6">
      <c r="A513">
        <v>21209</v>
      </c>
      <c r="B513" t="s">
        <v>302</v>
      </c>
      <c r="C513">
        <v>0</v>
      </c>
      <c r="D513" t="s">
        <v>299</v>
      </c>
      <c r="E513" t="s">
        <v>300</v>
      </c>
      <c r="F513" t="s">
        <v>303</v>
      </c>
    </row>
    <row r="514" spans="1:6">
      <c r="A514">
        <v>21209</v>
      </c>
      <c r="B514" t="s">
        <v>304</v>
      </c>
      <c r="C514">
        <v>714</v>
      </c>
      <c r="D514" t="s">
        <v>299</v>
      </c>
      <c r="E514" t="s">
        <v>300</v>
      </c>
      <c r="F514" t="s">
        <v>305</v>
      </c>
    </row>
    <row r="515" spans="1:6">
      <c r="A515">
        <v>21209</v>
      </c>
      <c r="B515" t="s">
        <v>306</v>
      </c>
      <c r="C515">
        <v>34</v>
      </c>
      <c r="D515" t="s">
        <v>299</v>
      </c>
      <c r="E515" t="s">
        <v>300</v>
      </c>
      <c r="F515" t="s">
        <v>307</v>
      </c>
    </row>
    <row r="516" spans="1:6">
      <c r="A516">
        <v>21209</v>
      </c>
      <c r="B516" t="s">
        <v>308</v>
      </c>
      <c r="C516">
        <v>85</v>
      </c>
      <c r="D516" t="s">
        <v>299</v>
      </c>
      <c r="E516" t="s">
        <v>309</v>
      </c>
      <c r="F516" t="s">
        <v>301</v>
      </c>
    </row>
    <row r="517" spans="1:6">
      <c r="A517">
        <v>21209</v>
      </c>
      <c r="B517" t="s">
        <v>310</v>
      </c>
      <c r="C517">
        <v>6713</v>
      </c>
      <c r="D517" t="s">
        <v>311</v>
      </c>
      <c r="E517" t="s">
        <v>300</v>
      </c>
      <c r="F517" t="s">
        <v>301</v>
      </c>
    </row>
    <row r="518" spans="1:6">
      <c r="A518">
        <v>21209</v>
      </c>
      <c r="B518" t="s">
        <v>312</v>
      </c>
      <c r="C518">
        <v>31</v>
      </c>
      <c r="D518" t="s">
        <v>311</v>
      </c>
      <c r="E518" t="s">
        <v>300</v>
      </c>
      <c r="F518" t="s">
        <v>303</v>
      </c>
    </row>
    <row r="519" spans="1:6">
      <c r="A519">
        <v>21209</v>
      </c>
      <c r="B519" t="s">
        <v>313</v>
      </c>
      <c r="C519">
        <v>5785</v>
      </c>
      <c r="D519" t="s">
        <v>311</v>
      </c>
      <c r="E519" t="s">
        <v>300</v>
      </c>
      <c r="F519" t="s">
        <v>305</v>
      </c>
    </row>
    <row r="520" spans="1:6">
      <c r="A520">
        <v>21209</v>
      </c>
      <c r="B520" t="s">
        <v>314</v>
      </c>
      <c r="C520">
        <v>897</v>
      </c>
      <c r="D520" t="s">
        <v>311</v>
      </c>
      <c r="E520" t="s">
        <v>300</v>
      </c>
      <c r="F520" t="s">
        <v>307</v>
      </c>
    </row>
    <row r="521" spans="1:6">
      <c r="A521">
        <v>21209</v>
      </c>
      <c r="B521" t="s">
        <v>315</v>
      </c>
      <c r="C521">
        <v>324</v>
      </c>
      <c r="D521" t="s">
        <v>311</v>
      </c>
      <c r="E521" t="s">
        <v>309</v>
      </c>
      <c r="F521" t="s">
        <v>301</v>
      </c>
    </row>
    <row r="522" spans="1:6">
      <c r="A522">
        <v>21209</v>
      </c>
      <c r="B522" t="s">
        <v>316</v>
      </c>
      <c r="C522">
        <v>11895</v>
      </c>
      <c r="D522" t="s">
        <v>317</v>
      </c>
      <c r="E522" t="s">
        <v>300</v>
      </c>
      <c r="F522" t="s">
        <v>301</v>
      </c>
    </row>
    <row r="523" spans="1:6">
      <c r="A523">
        <v>21209</v>
      </c>
      <c r="B523" t="s">
        <v>318</v>
      </c>
      <c r="C523">
        <v>23</v>
      </c>
      <c r="D523" t="s">
        <v>317</v>
      </c>
      <c r="E523" t="s">
        <v>300</v>
      </c>
      <c r="F523" t="s">
        <v>303</v>
      </c>
    </row>
    <row r="524" spans="1:6">
      <c r="A524">
        <v>21209</v>
      </c>
      <c r="B524" t="s">
        <v>319</v>
      </c>
      <c r="C524">
        <v>11188</v>
      </c>
      <c r="D524" t="s">
        <v>317</v>
      </c>
      <c r="E524" t="s">
        <v>300</v>
      </c>
      <c r="F524" t="s">
        <v>305</v>
      </c>
    </row>
    <row r="525" spans="1:6">
      <c r="A525">
        <v>21209</v>
      </c>
      <c r="B525" t="s">
        <v>320</v>
      </c>
      <c r="C525">
        <v>684</v>
      </c>
      <c r="D525" t="s">
        <v>317</v>
      </c>
      <c r="E525" t="s">
        <v>300</v>
      </c>
      <c r="F525" t="s">
        <v>307</v>
      </c>
    </row>
    <row r="526" spans="1:6">
      <c r="A526">
        <v>21209</v>
      </c>
      <c r="B526" t="s">
        <v>321</v>
      </c>
      <c r="C526">
        <v>160</v>
      </c>
      <c r="D526" t="s">
        <v>317</v>
      </c>
      <c r="E526" t="s">
        <v>309</v>
      </c>
      <c r="F526" t="s">
        <v>301</v>
      </c>
    </row>
    <row r="527" spans="1:6">
      <c r="A527">
        <v>21210</v>
      </c>
      <c r="B527" t="s">
        <v>298</v>
      </c>
      <c r="C527">
        <v>84</v>
      </c>
      <c r="D527" t="s">
        <v>299</v>
      </c>
      <c r="E527" t="s">
        <v>300</v>
      </c>
      <c r="F527" t="s">
        <v>301</v>
      </c>
    </row>
    <row r="528" spans="1:6">
      <c r="A528">
        <v>21210</v>
      </c>
      <c r="B528" t="s">
        <v>302</v>
      </c>
      <c r="C528">
        <v>0</v>
      </c>
      <c r="D528" t="s">
        <v>299</v>
      </c>
      <c r="E528" t="s">
        <v>300</v>
      </c>
      <c r="F528" t="s">
        <v>303</v>
      </c>
    </row>
    <row r="529" spans="1:6">
      <c r="A529">
        <v>21210</v>
      </c>
      <c r="B529" t="s">
        <v>304</v>
      </c>
      <c r="C529">
        <v>84</v>
      </c>
      <c r="D529" t="s">
        <v>299</v>
      </c>
      <c r="E529" t="s">
        <v>300</v>
      </c>
      <c r="F529" t="s">
        <v>305</v>
      </c>
    </row>
    <row r="530" spans="1:6">
      <c r="A530">
        <v>21210</v>
      </c>
      <c r="B530" t="s">
        <v>306</v>
      </c>
      <c r="C530">
        <v>0</v>
      </c>
      <c r="D530" t="s">
        <v>299</v>
      </c>
      <c r="E530" t="s">
        <v>300</v>
      </c>
      <c r="F530" t="s">
        <v>307</v>
      </c>
    </row>
    <row r="531" spans="1:6">
      <c r="A531">
        <v>21210</v>
      </c>
      <c r="B531" t="s">
        <v>308</v>
      </c>
      <c r="C531">
        <v>19</v>
      </c>
      <c r="D531" t="s">
        <v>299</v>
      </c>
      <c r="E531" t="s">
        <v>309</v>
      </c>
      <c r="F531" t="s">
        <v>301</v>
      </c>
    </row>
    <row r="532" spans="1:6">
      <c r="A532">
        <v>21210</v>
      </c>
      <c r="B532" t="s">
        <v>310</v>
      </c>
      <c r="C532">
        <v>1041</v>
      </c>
      <c r="D532" t="s">
        <v>311</v>
      </c>
      <c r="E532" t="s">
        <v>300</v>
      </c>
      <c r="F532" t="s">
        <v>301</v>
      </c>
    </row>
    <row r="533" spans="1:6">
      <c r="A533">
        <v>21210</v>
      </c>
      <c r="B533" t="s">
        <v>312</v>
      </c>
      <c r="C533">
        <v>11</v>
      </c>
      <c r="D533" t="s">
        <v>311</v>
      </c>
      <c r="E533" t="s">
        <v>300</v>
      </c>
      <c r="F533" t="s">
        <v>303</v>
      </c>
    </row>
    <row r="534" spans="1:6">
      <c r="A534">
        <v>21210</v>
      </c>
      <c r="B534" t="s">
        <v>313</v>
      </c>
      <c r="C534">
        <v>1007</v>
      </c>
      <c r="D534" t="s">
        <v>311</v>
      </c>
      <c r="E534" t="s">
        <v>300</v>
      </c>
      <c r="F534" t="s">
        <v>305</v>
      </c>
    </row>
    <row r="535" spans="1:6">
      <c r="A535">
        <v>21210</v>
      </c>
      <c r="B535" t="s">
        <v>314</v>
      </c>
      <c r="C535">
        <v>23</v>
      </c>
      <c r="D535" t="s">
        <v>311</v>
      </c>
      <c r="E535" t="s">
        <v>300</v>
      </c>
      <c r="F535" t="s">
        <v>307</v>
      </c>
    </row>
    <row r="536" spans="1:6">
      <c r="A536">
        <v>21210</v>
      </c>
      <c r="B536" t="s">
        <v>315</v>
      </c>
      <c r="C536">
        <v>124</v>
      </c>
      <c r="D536" t="s">
        <v>311</v>
      </c>
      <c r="E536" t="s">
        <v>309</v>
      </c>
      <c r="F536" t="s">
        <v>301</v>
      </c>
    </row>
    <row r="537" spans="1:6">
      <c r="A537">
        <v>21210</v>
      </c>
      <c r="B537" t="s">
        <v>316</v>
      </c>
      <c r="C537">
        <v>6497</v>
      </c>
      <c r="D537" t="s">
        <v>317</v>
      </c>
      <c r="E537" t="s">
        <v>300</v>
      </c>
      <c r="F537" t="s">
        <v>301</v>
      </c>
    </row>
    <row r="538" spans="1:6">
      <c r="A538">
        <v>21210</v>
      </c>
      <c r="B538" t="s">
        <v>318</v>
      </c>
      <c r="C538">
        <v>9</v>
      </c>
      <c r="D538" t="s">
        <v>317</v>
      </c>
      <c r="E538" t="s">
        <v>300</v>
      </c>
      <c r="F538" t="s">
        <v>303</v>
      </c>
    </row>
    <row r="539" spans="1:6">
      <c r="A539">
        <v>21210</v>
      </c>
      <c r="B539" t="s">
        <v>319</v>
      </c>
      <c r="C539">
        <v>6403</v>
      </c>
      <c r="D539" t="s">
        <v>317</v>
      </c>
      <c r="E539" t="s">
        <v>300</v>
      </c>
      <c r="F539" t="s">
        <v>305</v>
      </c>
    </row>
    <row r="540" spans="1:6">
      <c r="A540">
        <v>21210</v>
      </c>
      <c r="B540" t="s">
        <v>320</v>
      </c>
      <c r="C540">
        <v>85</v>
      </c>
      <c r="D540" t="s">
        <v>317</v>
      </c>
      <c r="E540" t="s">
        <v>300</v>
      </c>
      <c r="F540" t="s">
        <v>307</v>
      </c>
    </row>
    <row r="541" spans="1:6">
      <c r="A541">
        <v>21210</v>
      </c>
      <c r="B541" t="s">
        <v>321</v>
      </c>
      <c r="C541">
        <v>22</v>
      </c>
      <c r="D541" t="s">
        <v>317</v>
      </c>
      <c r="E541" t="s">
        <v>309</v>
      </c>
      <c r="F541" t="s">
        <v>301</v>
      </c>
    </row>
    <row r="542" spans="1:6">
      <c r="A542">
        <v>21212</v>
      </c>
      <c r="B542" t="s">
        <v>298</v>
      </c>
      <c r="C542">
        <v>1718</v>
      </c>
      <c r="D542" t="s">
        <v>299</v>
      </c>
      <c r="E542" t="s">
        <v>300</v>
      </c>
      <c r="F542" t="s">
        <v>301</v>
      </c>
    </row>
    <row r="543" spans="1:6">
      <c r="A543">
        <v>21212</v>
      </c>
      <c r="B543" t="s">
        <v>302</v>
      </c>
      <c r="C543">
        <v>0</v>
      </c>
      <c r="D543" t="s">
        <v>299</v>
      </c>
      <c r="E543" t="s">
        <v>300</v>
      </c>
      <c r="F543" t="s">
        <v>303</v>
      </c>
    </row>
    <row r="544" spans="1:6">
      <c r="A544">
        <v>21212</v>
      </c>
      <c r="B544" t="s">
        <v>304</v>
      </c>
      <c r="C544">
        <v>1573</v>
      </c>
      <c r="D544" t="s">
        <v>299</v>
      </c>
      <c r="E544" t="s">
        <v>300</v>
      </c>
      <c r="F544" t="s">
        <v>305</v>
      </c>
    </row>
    <row r="545" spans="1:6">
      <c r="A545">
        <v>21212</v>
      </c>
      <c r="B545" t="s">
        <v>306</v>
      </c>
      <c r="C545">
        <v>145</v>
      </c>
      <c r="D545" t="s">
        <v>299</v>
      </c>
      <c r="E545" t="s">
        <v>300</v>
      </c>
      <c r="F545" t="s">
        <v>307</v>
      </c>
    </row>
    <row r="546" spans="1:6">
      <c r="A546">
        <v>21212</v>
      </c>
      <c r="B546" t="s">
        <v>308</v>
      </c>
      <c r="C546">
        <v>163</v>
      </c>
      <c r="D546" t="s">
        <v>299</v>
      </c>
      <c r="E546" t="s">
        <v>309</v>
      </c>
      <c r="F546" t="s">
        <v>301</v>
      </c>
    </row>
    <row r="547" spans="1:6">
      <c r="A547">
        <v>21212</v>
      </c>
      <c r="B547" t="s">
        <v>310</v>
      </c>
      <c r="C547">
        <v>7586</v>
      </c>
      <c r="D547" t="s">
        <v>311</v>
      </c>
      <c r="E547" t="s">
        <v>300</v>
      </c>
      <c r="F547" t="s">
        <v>301</v>
      </c>
    </row>
    <row r="548" spans="1:6">
      <c r="A548">
        <v>21212</v>
      </c>
      <c r="B548" t="s">
        <v>312</v>
      </c>
      <c r="C548">
        <v>0</v>
      </c>
      <c r="D548" t="s">
        <v>311</v>
      </c>
      <c r="E548" t="s">
        <v>300</v>
      </c>
      <c r="F548" t="s">
        <v>303</v>
      </c>
    </row>
    <row r="549" spans="1:6">
      <c r="A549">
        <v>21212</v>
      </c>
      <c r="B549" t="s">
        <v>313</v>
      </c>
      <c r="C549">
        <v>7213</v>
      </c>
      <c r="D549" t="s">
        <v>311</v>
      </c>
      <c r="E549" t="s">
        <v>300</v>
      </c>
      <c r="F549" t="s">
        <v>305</v>
      </c>
    </row>
    <row r="550" spans="1:6">
      <c r="A550">
        <v>21212</v>
      </c>
      <c r="B550" t="s">
        <v>314</v>
      </c>
      <c r="C550">
        <v>373</v>
      </c>
      <c r="D550" t="s">
        <v>311</v>
      </c>
      <c r="E550" t="s">
        <v>300</v>
      </c>
      <c r="F550" t="s">
        <v>307</v>
      </c>
    </row>
    <row r="551" spans="1:6">
      <c r="A551">
        <v>21212</v>
      </c>
      <c r="B551" t="s">
        <v>315</v>
      </c>
      <c r="C551">
        <v>408</v>
      </c>
      <c r="D551" t="s">
        <v>311</v>
      </c>
      <c r="E551" t="s">
        <v>309</v>
      </c>
      <c r="F551" t="s">
        <v>301</v>
      </c>
    </row>
    <row r="552" spans="1:6">
      <c r="A552">
        <v>21212</v>
      </c>
      <c r="B552" t="s">
        <v>316</v>
      </c>
      <c r="C552">
        <v>12345</v>
      </c>
      <c r="D552" t="s">
        <v>317</v>
      </c>
      <c r="E552" t="s">
        <v>300</v>
      </c>
      <c r="F552" t="s">
        <v>301</v>
      </c>
    </row>
    <row r="553" spans="1:6">
      <c r="A553">
        <v>21212</v>
      </c>
      <c r="B553" t="s">
        <v>318</v>
      </c>
      <c r="C553">
        <v>6</v>
      </c>
      <c r="D553" t="s">
        <v>317</v>
      </c>
      <c r="E553" t="s">
        <v>300</v>
      </c>
      <c r="F553" t="s">
        <v>303</v>
      </c>
    </row>
    <row r="554" spans="1:6">
      <c r="A554">
        <v>21212</v>
      </c>
      <c r="B554" t="s">
        <v>319</v>
      </c>
      <c r="C554">
        <v>12215</v>
      </c>
      <c r="D554" t="s">
        <v>317</v>
      </c>
      <c r="E554" t="s">
        <v>300</v>
      </c>
      <c r="F554" t="s">
        <v>305</v>
      </c>
    </row>
    <row r="555" spans="1:6">
      <c r="A555">
        <v>21212</v>
      </c>
      <c r="B555" t="s">
        <v>320</v>
      </c>
      <c r="C555">
        <v>124</v>
      </c>
      <c r="D555" t="s">
        <v>317</v>
      </c>
      <c r="E555" t="s">
        <v>300</v>
      </c>
      <c r="F555" t="s">
        <v>307</v>
      </c>
    </row>
    <row r="556" spans="1:6">
      <c r="A556">
        <v>21212</v>
      </c>
      <c r="B556" t="s">
        <v>321</v>
      </c>
      <c r="C556">
        <v>52</v>
      </c>
      <c r="D556" t="s">
        <v>317</v>
      </c>
      <c r="E556" t="s">
        <v>309</v>
      </c>
      <c r="F556" t="s">
        <v>301</v>
      </c>
    </row>
    <row r="557" spans="1:6">
      <c r="A557">
        <v>21215</v>
      </c>
      <c r="B557" t="s">
        <v>298</v>
      </c>
      <c r="C557">
        <v>4444</v>
      </c>
      <c r="D557" t="s">
        <v>299</v>
      </c>
      <c r="E557" t="s">
        <v>300</v>
      </c>
      <c r="F557" t="s">
        <v>301</v>
      </c>
    </row>
    <row r="558" spans="1:6">
      <c r="A558">
        <v>21215</v>
      </c>
      <c r="B558" t="s">
        <v>302</v>
      </c>
      <c r="C558">
        <v>0</v>
      </c>
      <c r="D558" t="s">
        <v>299</v>
      </c>
      <c r="E558" t="s">
        <v>300</v>
      </c>
      <c r="F558" t="s">
        <v>303</v>
      </c>
    </row>
    <row r="559" spans="1:6">
      <c r="A559">
        <v>21215</v>
      </c>
      <c r="B559" t="s">
        <v>304</v>
      </c>
      <c r="C559">
        <v>3033</v>
      </c>
      <c r="D559" t="s">
        <v>299</v>
      </c>
      <c r="E559" t="s">
        <v>300</v>
      </c>
      <c r="F559" t="s">
        <v>305</v>
      </c>
    </row>
    <row r="560" spans="1:6">
      <c r="A560">
        <v>21215</v>
      </c>
      <c r="B560" t="s">
        <v>306</v>
      </c>
      <c r="C560">
        <v>1411</v>
      </c>
      <c r="D560" t="s">
        <v>299</v>
      </c>
      <c r="E560" t="s">
        <v>300</v>
      </c>
      <c r="F560" t="s">
        <v>307</v>
      </c>
    </row>
    <row r="561" spans="1:6">
      <c r="A561">
        <v>21215</v>
      </c>
      <c r="B561" t="s">
        <v>308</v>
      </c>
      <c r="C561">
        <v>1084</v>
      </c>
      <c r="D561" t="s">
        <v>299</v>
      </c>
      <c r="E561" t="s">
        <v>309</v>
      </c>
      <c r="F561" t="s">
        <v>301</v>
      </c>
    </row>
    <row r="562" spans="1:6">
      <c r="A562">
        <v>21215</v>
      </c>
      <c r="B562" t="s">
        <v>310</v>
      </c>
      <c r="C562">
        <v>18637</v>
      </c>
      <c r="D562" t="s">
        <v>311</v>
      </c>
      <c r="E562" t="s">
        <v>300</v>
      </c>
      <c r="F562" t="s">
        <v>301</v>
      </c>
    </row>
    <row r="563" spans="1:6">
      <c r="A563">
        <v>21215</v>
      </c>
      <c r="B563" t="s">
        <v>312</v>
      </c>
      <c r="C563">
        <v>0</v>
      </c>
      <c r="D563" t="s">
        <v>311</v>
      </c>
      <c r="E563" t="s">
        <v>300</v>
      </c>
      <c r="F563" t="s">
        <v>303</v>
      </c>
    </row>
    <row r="564" spans="1:6">
      <c r="A564">
        <v>21215</v>
      </c>
      <c r="B564" t="s">
        <v>313</v>
      </c>
      <c r="C564">
        <v>15918</v>
      </c>
      <c r="D564" t="s">
        <v>311</v>
      </c>
      <c r="E564" t="s">
        <v>300</v>
      </c>
      <c r="F564" t="s">
        <v>305</v>
      </c>
    </row>
    <row r="565" spans="1:6">
      <c r="A565">
        <v>21215</v>
      </c>
      <c r="B565" t="s">
        <v>314</v>
      </c>
      <c r="C565">
        <v>2719</v>
      </c>
      <c r="D565" t="s">
        <v>311</v>
      </c>
      <c r="E565" t="s">
        <v>300</v>
      </c>
      <c r="F565" t="s">
        <v>307</v>
      </c>
    </row>
    <row r="566" spans="1:6">
      <c r="A566">
        <v>21215</v>
      </c>
      <c r="B566" t="s">
        <v>315</v>
      </c>
      <c r="C566">
        <v>1998</v>
      </c>
      <c r="D566" t="s">
        <v>311</v>
      </c>
      <c r="E566" t="s">
        <v>309</v>
      </c>
      <c r="F566" t="s">
        <v>301</v>
      </c>
    </row>
    <row r="567" spans="1:6">
      <c r="A567">
        <v>21215</v>
      </c>
      <c r="B567" t="s">
        <v>316</v>
      </c>
      <c r="C567">
        <v>8803</v>
      </c>
      <c r="D567" t="s">
        <v>317</v>
      </c>
      <c r="E567" t="s">
        <v>300</v>
      </c>
      <c r="F567" t="s">
        <v>301</v>
      </c>
    </row>
    <row r="568" spans="1:6">
      <c r="A568">
        <v>21215</v>
      </c>
      <c r="B568" t="s">
        <v>318</v>
      </c>
      <c r="C568">
        <v>0</v>
      </c>
      <c r="D568" t="s">
        <v>317</v>
      </c>
      <c r="E568" t="s">
        <v>300</v>
      </c>
      <c r="F568" t="s">
        <v>303</v>
      </c>
    </row>
    <row r="569" spans="1:6">
      <c r="A569">
        <v>21215</v>
      </c>
      <c r="B569" t="s">
        <v>319</v>
      </c>
      <c r="C569">
        <v>7970</v>
      </c>
      <c r="D569" t="s">
        <v>317</v>
      </c>
      <c r="E569" t="s">
        <v>300</v>
      </c>
      <c r="F569" t="s">
        <v>305</v>
      </c>
    </row>
    <row r="570" spans="1:6">
      <c r="A570">
        <v>21215</v>
      </c>
      <c r="B570" t="s">
        <v>320</v>
      </c>
      <c r="C570">
        <v>833</v>
      </c>
      <c r="D570" t="s">
        <v>317</v>
      </c>
      <c r="E570" t="s">
        <v>300</v>
      </c>
      <c r="F570" t="s">
        <v>307</v>
      </c>
    </row>
    <row r="571" spans="1:6">
      <c r="A571">
        <v>21215</v>
      </c>
      <c r="B571" t="s">
        <v>321</v>
      </c>
      <c r="C571">
        <v>235</v>
      </c>
      <c r="D571" t="s">
        <v>317</v>
      </c>
      <c r="E571" t="s">
        <v>309</v>
      </c>
      <c r="F571" t="s">
        <v>301</v>
      </c>
    </row>
    <row r="572" spans="1:6">
      <c r="A572">
        <v>21219</v>
      </c>
      <c r="B572" t="s">
        <v>298</v>
      </c>
      <c r="C572">
        <v>544</v>
      </c>
      <c r="D572" t="s">
        <v>299</v>
      </c>
      <c r="E572" t="s">
        <v>300</v>
      </c>
      <c r="F572" t="s">
        <v>301</v>
      </c>
    </row>
    <row r="573" spans="1:6">
      <c r="A573">
        <v>21219</v>
      </c>
      <c r="B573" t="s">
        <v>302</v>
      </c>
      <c r="C573">
        <v>0</v>
      </c>
      <c r="D573" t="s">
        <v>299</v>
      </c>
      <c r="E573" t="s">
        <v>300</v>
      </c>
      <c r="F573" t="s">
        <v>303</v>
      </c>
    </row>
    <row r="574" spans="1:6">
      <c r="A574">
        <v>21219</v>
      </c>
      <c r="B574" t="s">
        <v>304</v>
      </c>
      <c r="C574">
        <v>500</v>
      </c>
      <c r="D574" t="s">
        <v>299</v>
      </c>
      <c r="E574" t="s">
        <v>300</v>
      </c>
      <c r="F574" t="s">
        <v>305</v>
      </c>
    </row>
    <row r="575" spans="1:6">
      <c r="A575">
        <v>21219</v>
      </c>
      <c r="B575" t="s">
        <v>306</v>
      </c>
      <c r="C575">
        <v>44</v>
      </c>
      <c r="D575" t="s">
        <v>299</v>
      </c>
      <c r="E575" t="s">
        <v>300</v>
      </c>
      <c r="F575" t="s">
        <v>307</v>
      </c>
    </row>
    <row r="576" spans="1:6">
      <c r="A576">
        <v>21219</v>
      </c>
      <c r="B576" t="s">
        <v>308</v>
      </c>
      <c r="C576">
        <v>59</v>
      </c>
      <c r="D576" t="s">
        <v>299</v>
      </c>
      <c r="E576" t="s">
        <v>309</v>
      </c>
      <c r="F576" t="s">
        <v>301</v>
      </c>
    </row>
    <row r="577" spans="1:6">
      <c r="A577">
        <v>21219</v>
      </c>
      <c r="B577" t="s">
        <v>310</v>
      </c>
      <c r="C577">
        <v>4552</v>
      </c>
      <c r="D577" t="s">
        <v>311</v>
      </c>
      <c r="E577" t="s">
        <v>300</v>
      </c>
      <c r="F577" t="s">
        <v>301</v>
      </c>
    </row>
    <row r="578" spans="1:6">
      <c r="A578">
        <v>21219</v>
      </c>
      <c r="B578" t="s">
        <v>312</v>
      </c>
      <c r="C578">
        <v>0</v>
      </c>
      <c r="D578" t="s">
        <v>311</v>
      </c>
      <c r="E578" t="s">
        <v>300</v>
      </c>
      <c r="F578" t="s">
        <v>303</v>
      </c>
    </row>
    <row r="579" spans="1:6">
      <c r="A579">
        <v>21219</v>
      </c>
      <c r="B579" t="s">
        <v>313</v>
      </c>
      <c r="C579">
        <v>4524</v>
      </c>
      <c r="D579" t="s">
        <v>311</v>
      </c>
      <c r="E579" t="s">
        <v>300</v>
      </c>
      <c r="F579" t="s">
        <v>305</v>
      </c>
    </row>
    <row r="580" spans="1:6">
      <c r="A580">
        <v>21219</v>
      </c>
      <c r="B580" t="s">
        <v>314</v>
      </c>
      <c r="C580">
        <v>28</v>
      </c>
      <c r="D580" t="s">
        <v>311</v>
      </c>
      <c r="E580" t="s">
        <v>300</v>
      </c>
      <c r="F580" t="s">
        <v>307</v>
      </c>
    </row>
    <row r="581" spans="1:6">
      <c r="A581">
        <v>21219</v>
      </c>
      <c r="B581" t="s">
        <v>315</v>
      </c>
      <c r="C581">
        <v>233</v>
      </c>
      <c r="D581" t="s">
        <v>311</v>
      </c>
      <c r="E581" t="s">
        <v>309</v>
      </c>
      <c r="F581" t="s">
        <v>301</v>
      </c>
    </row>
    <row r="582" spans="1:6">
      <c r="A582">
        <v>21219</v>
      </c>
      <c r="B582" t="s">
        <v>316</v>
      </c>
      <c r="C582">
        <v>1912</v>
      </c>
      <c r="D582" t="s">
        <v>317</v>
      </c>
      <c r="E582" t="s">
        <v>300</v>
      </c>
      <c r="F582" t="s">
        <v>301</v>
      </c>
    </row>
    <row r="583" spans="1:6">
      <c r="A583">
        <v>21219</v>
      </c>
      <c r="B583" t="s">
        <v>318</v>
      </c>
      <c r="C583">
        <v>0</v>
      </c>
      <c r="D583" t="s">
        <v>317</v>
      </c>
      <c r="E583" t="s">
        <v>300</v>
      </c>
      <c r="F583" t="s">
        <v>303</v>
      </c>
    </row>
    <row r="584" spans="1:6">
      <c r="A584">
        <v>21219</v>
      </c>
      <c r="B584" t="s">
        <v>319</v>
      </c>
      <c r="C584">
        <v>1894</v>
      </c>
      <c r="D584" t="s">
        <v>317</v>
      </c>
      <c r="E584" t="s">
        <v>300</v>
      </c>
      <c r="F584" t="s">
        <v>305</v>
      </c>
    </row>
    <row r="585" spans="1:6">
      <c r="A585">
        <v>21219</v>
      </c>
      <c r="B585" t="s">
        <v>320</v>
      </c>
      <c r="C585">
        <v>18</v>
      </c>
      <c r="D585" t="s">
        <v>317</v>
      </c>
      <c r="E585" t="s">
        <v>300</v>
      </c>
      <c r="F585" t="s">
        <v>307</v>
      </c>
    </row>
    <row r="586" spans="1:6">
      <c r="A586">
        <v>21219</v>
      </c>
      <c r="B586" t="s">
        <v>321</v>
      </c>
      <c r="C586">
        <v>18</v>
      </c>
      <c r="D586" t="s">
        <v>317</v>
      </c>
      <c r="E586" t="s">
        <v>309</v>
      </c>
      <c r="F586" t="s">
        <v>301</v>
      </c>
    </row>
    <row r="587" spans="1:6">
      <c r="A587">
        <v>21220</v>
      </c>
      <c r="B587" t="s">
        <v>298</v>
      </c>
      <c r="C587">
        <v>2883</v>
      </c>
      <c r="D587" t="s">
        <v>299</v>
      </c>
      <c r="E587" t="s">
        <v>300</v>
      </c>
      <c r="F587" t="s">
        <v>301</v>
      </c>
    </row>
    <row r="588" spans="1:6">
      <c r="A588">
        <v>21220</v>
      </c>
      <c r="B588" t="s">
        <v>302</v>
      </c>
      <c r="C588">
        <v>0</v>
      </c>
      <c r="D588" t="s">
        <v>299</v>
      </c>
      <c r="E588" t="s">
        <v>300</v>
      </c>
      <c r="F588" t="s">
        <v>303</v>
      </c>
    </row>
    <row r="589" spans="1:6">
      <c r="A589">
        <v>21220</v>
      </c>
      <c r="B589" t="s">
        <v>304</v>
      </c>
      <c r="C589">
        <v>2770</v>
      </c>
      <c r="D589" t="s">
        <v>299</v>
      </c>
      <c r="E589" t="s">
        <v>300</v>
      </c>
      <c r="F589" t="s">
        <v>305</v>
      </c>
    </row>
    <row r="590" spans="1:6">
      <c r="A590">
        <v>21220</v>
      </c>
      <c r="B590" t="s">
        <v>306</v>
      </c>
      <c r="C590">
        <v>113</v>
      </c>
      <c r="D590" t="s">
        <v>299</v>
      </c>
      <c r="E590" t="s">
        <v>300</v>
      </c>
      <c r="F590" t="s">
        <v>307</v>
      </c>
    </row>
    <row r="591" spans="1:6">
      <c r="A591">
        <v>21220</v>
      </c>
      <c r="B591" t="s">
        <v>308</v>
      </c>
      <c r="C591">
        <v>321</v>
      </c>
      <c r="D591" t="s">
        <v>299</v>
      </c>
      <c r="E591" t="s">
        <v>309</v>
      </c>
      <c r="F591" t="s">
        <v>301</v>
      </c>
    </row>
    <row r="592" spans="1:6">
      <c r="A592">
        <v>21220</v>
      </c>
      <c r="B592" t="s">
        <v>310</v>
      </c>
      <c r="C592">
        <v>17507</v>
      </c>
      <c r="D592" t="s">
        <v>311</v>
      </c>
      <c r="E592" t="s">
        <v>300</v>
      </c>
      <c r="F592" t="s">
        <v>301</v>
      </c>
    </row>
    <row r="593" spans="1:6">
      <c r="A593">
        <v>21220</v>
      </c>
      <c r="B593" t="s">
        <v>312</v>
      </c>
      <c r="C593">
        <v>0</v>
      </c>
      <c r="D593" t="s">
        <v>311</v>
      </c>
      <c r="E593" t="s">
        <v>300</v>
      </c>
      <c r="F593" t="s">
        <v>303</v>
      </c>
    </row>
    <row r="594" spans="1:6">
      <c r="A594">
        <v>21220</v>
      </c>
      <c r="B594" t="s">
        <v>313</v>
      </c>
      <c r="C594">
        <v>16658</v>
      </c>
      <c r="D594" t="s">
        <v>311</v>
      </c>
      <c r="E594" t="s">
        <v>300</v>
      </c>
      <c r="F594" t="s">
        <v>305</v>
      </c>
    </row>
    <row r="595" spans="1:6">
      <c r="A595">
        <v>21220</v>
      </c>
      <c r="B595" t="s">
        <v>314</v>
      </c>
      <c r="C595">
        <v>849</v>
      </c>
      <c r="D595" t="s">
        <v>311</v>
      </c>
      <c r="E595" t="s">
        <v>300</v>
      </c>
      <c r="F595" t="s">
        <v>307</v>
      </c>
    </row>
    <row r="596" spans="1:6">
      <c r="A596">
        <v>21220</v>
      </c>
      <c r="B596" t="s">
        <v>315</v>
      </c>
      <c r="C596">
        <v>433</v>
      </c>
      <c r="D596" t="s">
        <v>311</v>
      </c>
      <c r="E596" t="s">
        <v>309</v>
      </c>
      <c r="F596" t="s">
        <v>301</v>
      </c>
    </row>
    <row r="597" spans="1:6">
      <c r="A597">
        <v>21220</v>
      </c>
      <c r="B597" t="s">
        <v>316</v>
      </c>
      <c r="C597">
        <v>7577</v>
      </c>
      <c r="D597" t="s">
        <v>317</v>
      </c>
      <c r="E597" t="s">
        <v>300</v>
      </c>
      <c r="F597" t="s">
        <v>301</v>
      </c>
    </row>
    <row r="598" spans="1:6">
      <c r="A598">
        <v>21220</v>
      </c>
      <c r="B598" t="s">
        <v>318</v>
      </c>
      <c r="C598">
        <v>0</v>
      </c>
      <c r="D598" t="s">
        <v>317</v>
      </c>
      <c r="E598" t="s">
        <v>300</v>
      </c>
      <c r="F598" t="s">
        <v>303</v>
      </c>
    </row>
    <row r="599" spans="1:6">
      <c r="A599">
        <v>21220</v>
      </c>
      <c r="B599" t="s">
        <v>319</v>
      </c>
      <c r="C599">
        <v>7472</v>
      </c>
      <c r="D599" t="s">
        <v>317</v>
      </c>
      <c r="E599" t="s">
        <v>300</v>
      </c>
      <c r="F599" t="s">
        <v>305</v>
      </c>
    </row>
    <row r="600" spans="1:6">
      <c r="A600">
        <v>21220</v>
      </c>
      <c r="B600" t="s">
        <v>320</v>
      </c>
      <c r="C600">
        <v>105</v>
      </c>
      <c r="D600" t="s">
        <v>317</v>
      </c>
      <c r="E600" t="s">
        <v>300</v>
      </c>
      <c r="F600" t="s">
        <v>307</v>
      </c>
    </row>
    <row r="601" spans="1:6">
      <c r="A601">
        <v>21220</v>
      </c>
      <c r="B601" t="s">
        <v>321</v>
      </c>
      <c r="C601">
        <v>35</v>
      </c>
      <c r="D601" t="s">
        <v>317</v>
      </c>
      <c r="E601" t="s">
        <v>309</v>
      </c>
      <c r="F601" t="s">
        <v>301</v>
      </c>
    </row>
    <row r="602" spans="1:6">
      <c r="A602">
        <v>21221</v>
      </c>
      <c r="B602" t="s">
        <v>298</v>
      </c>
      <c r="C602">
        <v>3554</v>
      </c>
      <c r="D602" t="s">
        <v>299</v>
      </c>
      <c r="E602" t="s">
        <v>300</v>
      </c>
      <c r="F602" t="s">
        <v>301</v>
      </c>
    </row>
    <row r="603" spans="1:6">
      <c r="A603">
        <v>21221</v>
      </c>
      <c r="B603" t="s">
        <v>302</v>
      </c>
      <c r="C603">
        <v>0</v>
      </c>
      <c r="D603" t="s">
        <v>299</v>
      </c>
      <c r="E603" t="s">
        <v>300</v>
      </c>
      <c r="F603" t="s">
        <v>303</v>
      </c>
    </row>
    <row r="604" spans="1:6">
      <c r="A604">
        <v>21221</v>
      </c>
      <c r="B604" t="s">
        <v>304</v>
      </c>
      <c r="C604">
        <v>3387</v>
      </c>
      <c r="D604" t="s">
        <v>299</v>
      </c>
      <c r="E604" t="s">
        <v>300</v>
      </c>
      <c r="F604" t="s">
        <v>305</v>
      </c>
    </row>
    <row r="605" spans="1:6">
      <c r="A605">
        <v>21221</v>
      </c>
      <c r="B605" t="s">
        <v>306</v>
      </c>
      <c r="C605">
        <v>167</v>
      </c>
      <c r="D605" t="s">
        <v>299</v>
      </c>
      <c r="E605" t="s">
        <v>300</v>
      </c>
      <c r="F605" t="s">
        <v>307</v>
      </c>
    </row>
    <row r="606" spans="1:6">
      <c r="A606">
        <v>21221</v>
      </c>
      <c r="B606" t="s">
        <v>308</v>
      </c>
      <c r="C606">
        <v>602</v>
      </c>
      <c r="D606" t="s">
        <v>299</v>
      </c>
      <c r="E606" t="s">
        <v>309</v>
      </c>
      <c r="F606" t="s">
        <v>301</v>
      </c>
    </row>
    <row r="607" spans="1:6">
      <c r="A607">
        <v>21221</v>
      </c>
      <c r="B607" t="s">
        <v>310</v>
      </c>
      <c r="C607">
        <v>18820</v>
      </c>
      <c r="D607" t="s">
        <v>311</v>
      </c>
      <c r="E607" t="s">
        <v>300</v>
      </c>
      <c r="F607" t="s">
        <v>301</v>
      </c>
    </row>
    <row r="608" spans="1:6">
      <c r="A608">
        <v>21221</v>
      </c>
      <c r="B608" t="s">
        <v>312</v>
      </c>
      <c r="C608">
        <v>14</v>
      </c>
      <c r="D608" t="s">
        <v>311</v>
      </c>
      <c r="E608" t="s">
        <v>300</v>
      </c>
      <c r="F608" t="s">
        <v>303</v>
      </c>
    </row>
    <row r="609" spans="1:6">
      <c r="A609">
        <v>21221</v>
      </c>
      <c r="B609" t="s">
        <v>313</v>
      </c>
      <c r="C609">
        <v>17982</v>
      </c>
      <c r="D609" t="s">
        <v>311</v>
      </c>
      <c r="E609" t="s">
        <v>300</v>
      </c>
      <c r="F609" t="s">
        <v>305</v>
      </c>
    </row>
    <row r="610" spans="1:6">
      <c r="A610">
        <v>21221</v>
      </c>
      <c r="B610" t="s">
        <v>314</v>
      </c>
      <c r="C610">
        <v>824</v>
      </c>
      <c r="D610" t="s">
        <v>311</v>
      </c>
      <c r="E610" t="s">
        <v>300</v>
      </c>
      <c r="F610" t="s">
        <v>307</v>
      </c>
    </row>
    <row r="611" spans="1:6">
      <c r="A611">
        <v>21221</v>
      </c>
      <c r="B611" t="s">
        <v>315</v>
      </c>
      <c r="C611">
        <v>1188</v>
      </c>
      <c r="D611" t="s">
        <v>311</v>
      </c>
      <c r="E611" t="s">
        <v>309</v>
      </c>
      <c r="F611" t="s">
        <v>301</v>
      </c>
    </row>
    <row r="612" spans="1:6">
      <c r="A612">
        <v>21221</v>
      </c>
      <c r="B612" t="s">
        <v>316</v>
      </c>
      <c r="C612">
        <v>5961</v>
      </c>
      <c r="D612" t="s">
        <v>317</v>
      </c>
      <c r="E612" t="s">
        <v>300</v>
      </c>
      <c r="F612" t="s">
        <v>301</v>
      </c>
    </row>
    <row r="613" spans="1:6">
      <c r="A613">
        <v>21221</v>
      </c>
      <c r="B613" t="s">
        <v>318</v>
      </c>
      <c r="C613">
        <v>31</v>
      </c>
      <c r="D613" t="s">
        <v>317</v>
      </c>
      <c r="E613" t="s">
        <v>300</v>
      </c>
      <c r="F613" t="s">
        <v>303</v>
      </c>
    </row>
    <row r="614" spans="1:6">
      <c r="A614">
        <v>21221</v>
      </c>
      <c r="B614" t="s">
        <v>319</v>
      </c>
      <c r="C614">
        <v>5750</v>
      </c>
      <c r="D614" t="s">
        <v>317</v>
      </c>
      <c r="E614" t="s">
        <v>300</v>
      </c>
      <c r="F614" t="s">
        <v>305</v>
      </c>
    </row>
    <row r="615" spans="1:6">
      <c r="A615">
        <v>21221</v>
      </c>
      <c r="B615" t="s">
        <v>320</v>
      </c>
      <c r="C615">
        <v>180</v>
      </c>
      <c r="D615" t="s">
        <v>317</v>
      </c>
      <c r="E615" t="s">
        <v>300</v>
      </c>
      <c r="F615" t="s">
        <v>307</v>
      </c>
    </row>
    <row r="616" spans="1:6">
      <c r="A616">
        <v>21221</v>
      </c>
      <c r="B616" t="s">
        <v>321</v>
      </c>
      <c r="C616">
        <v>22</v>
      </c>
      <c r="D616" t="s">
        <v>317</v>
      </c>
      <c r="E616" t="s">
        <v>309</v>
      </c>
      <c r="F616" t="s">
        <v>301</v>
      </c>
    </row>
    <row r="617" spans="1:6">
      <c r="A617">
        <v>21222</v>
      </c>
      <c r="B617" t="s">
        <v>298</v>
      </c>
      <c r="C617">
        <v>5292</v>
      </c>
      <c r="D617" t="s">
        <v>299</v>
      </c>
      <c r="E617" t="s">
        <v>300</v>
      </c>
      <c r="F617" t="s">
        <v>301</v>
      </c>
    </row>
    <row r="618" spans="1:6">
      <c r="A618">
        <v>21222</v>
      </c>
      <c r="B618" t="s">
        <v>302</v>
      </c>
      <c r="C618">
        <v>0</v>
      </c>
      <c r="D618" t="s">
        <v>299</v>
      </c>
      <c r="E618" t="s">
        <v>300</v>
      </c>
      <c r="F618" t="s">
        <v>303</v>
      </c>
    </row>
    <row r="619" spans="1:6">
      <c r="A619">
        <v>21222</v>
      </c>
      <c r="B619" t="s">
        <v>304</v>
      </c>
      <c r="C619">
        <v>4698</v>
      </c>
      <c r="D619" t="s">
        <v>299</v>
      </c>
      <c r="E619" t="s">
        <v>300</v>
      </c>
      <c r="F619" t="s">
        <v>305</v>
      </c>
    </row>
    <row r="620" spans="1:6">
      <c r="A620">
        <v>21222</v>
      </c>
      <c r="B620" t="s">
        <v>306</v>
      </c>
      <c r="C620">
        <v>594</v>
      </c>
      <c r="D620" t="s">
        <v>299</v>
      </c>
      <c r="E620" t="s">
        <v>300</v>
      </c>
      <c r="F620" t="s">
        <v>307</v>
      </c>
    </row>
    <row r="621" spans="1:6">
      <c r="A621">
        <v>21222</v>
      </c>
      <c r="B621" t="s">
        <v>308</v>
      </c>
      <c r="C621">
        <v>631</v>
      </c>
      <c r="D621" t="s">
        <v>299</v>
      </c>
      <c r="E621" t="s">
        <v>309</v>
      </c>
      <c r="F621" t="s">
        <v>301</v>
      </c>
    </row>
    <row r="622" spans="1:6">
      <c r="A622">
        <v>21222</v>
      </c>
      <c r="B622" t="s">
        <v>310</v>
      </c>
      <c r="C622">
        <v>26613</v>
      </c>
      <c r="D622" t="s">
        <v>311</v>
      </c>
      <c r="E622" t="s">
        <v>300</v>
      </c>
      <c r="F622" t="s">
        <v>301</v>
      </c>
    </row>
    <row r="623" spans="1:6">
      <c r="A623">
        <v>21222</v>
      </c>
      <c r="B623" t="s">
        <v>312</v>
      </c>
      <c r="C623">
        <v>19</v>
      </c>
      <c r="D623" t="s">
        <v>311</v>
      </c>
      <c r="E623" t="s">
        <v>300</v>
      </c>
      <c r="F623" t="s">
        <v>303</v>
      </c>
    </row>
    <row r="624" spans="1:6">
      <c r="A624">
        <v>21222</v>
      </c>
      <c r="B624" t="s">
        <v>313</v>
      </c>
      <c r="C624">
        <v>25124</v>
      </c>
      <c r="D624" t="s">
        <v>311</v>
      </c>
      <c r="E624" t="s">
        <v>300</v>
      </c>
      <c r="F624" t="s">
        <v>305</v>
      </c>
    </row>
    <row r="625" spans="1:6">
      <c r="A625">
        <v>21222</v>
      </c>
      <c r="B625" t="s">
        <v>314</v>
      </c>
      <c r="C625">
        <v>1470</v>
      </c>
      <c r="D625" t="s">
        <v>311</v>
      </c>
      <c r="E625" t="s">
        <v>300</v>
      </c>
      <c r="F625" t="s">
        <v>307</v>
      </c>
    </row>
    <row r="626" spans="1:6">
      <c r="A626">
        <v>21222</v>
      </c>
      <c r="B626" t="s">
        <v>315</v>
      </c>
      <c r="C626">
        <v>1401</v>
      </c>
      <c r="D626" t="s">
        <v>311</v>
      </c>
      <c r="E626" t="s">
        <v>309</v>
      </c>
      <c r="F626" t="s">
        <v>301</v>
      </c>
    </row>
    <row r="627" spans="1:6">
      <c r="A627">
        <v>21222</v>
      </c>
      <c r="B627" t="s">
        <v>316</v>
      </c>
      <c r="C627">
        <v>5222</v>
      </c>
      <c r="D627" t="s">
        <v>317</v>
      </c>
      <c r="E627" t="s">
        <v>300</v>
      </c>
      <c r="F627" t="s">
        <v>301</v>
      </c>
    </row>
    <row r="628" spans="1:6">
      <c r="A628">
        <v>21222</v>
      </c>
      <c r="B628" t="s">
        <v>318</v>
      </c>
      <c r="C628">
        <v>0</v>
      </c>
      <c r="D628" t="s">
        <v>317</v>
      </c>
      <c r="E628" t="s">
        <v>300</v>
      </c>
      <c r="F628" t="s">
        <v>303</v>
      </c>
    </row>
    <row r="629" spans="1:6">
      <c r="A629">
        <v>21222</v>
      </c>
      <c r="B629" t="s">
        <v>319</v>
      </c>
      <c r="C629">
        <v>5107</v>
      </c>
      <c r="D629" t="s">
        <v>317</v>
      </c>
      <c r="E629" t="s">
        <v>300</v>
      </c>
      <c r="F629" t="s">
        <v>305</v>
      </c>
    </row>
    <row r="630" spans="1:6">
      <c r="A630">
        <v>21222</v>
      </c>
      <c r="B630" t="s">
        <v>320</v>
      </c>
      <c r="C630">
        <v>115</v>
      </c>
      <c r="D630" t="s">
        <v>317</v>
      </c>
      <c r="E630" t="s">
        <v>300</v>
      </c>
      <c r="F630" t="s">
        <v>307</v>
      </c>
    </row>
    <row r="631" spans="1:6">
      <c r="A631">
        <v>21222</v>
      </c>
      <c r="B631" t="s">
        <v>321</v>
      </c>
      <c r="C631">
        <v>55</v>
      </c>
      <c r="D631" t="s">
        <v>317</v>
      </c>
      <c r="E631" t="s">
        <v>309</v>
      </c>
      <c r="F631" t="s">
        <v>301</v>
      </c>
    </row>
    <row r="632" spans="1:6">
      <c r="A632">
        <v>21224</v>
      </c>
      <c r="B632" t="s">
        <v>298</v>
      </c>
      <c r="C632">
        <v>4648</v>
      </c>
      <c r="D632" t="s">
        <v>299</v>
      </c>
      <c r="E632" t="s">
        <v>300</v>
      </c>
      <c r="F632" t="s">
        <v>301</v>
      </c>
    </row>
    <row r="633" spans="1:6">
      <c r="A633">
        <v>21224</v>
      </c>
      <c r="B633" t="s">
        <v>302</v>
      </c>
      <c r="C633">
        <v>26</v>
      </c>
      <c r="D633" t="s">
        <v>299</v>
      </c>
      <c r="E633" t="s">
        <v>300</v>
      </c>
      <c r="F633" t="s">
        <v>303</v>
      </c>
    </row>
    <row r="634" spans="1:6">
      <c r="A634">
        <v>21224</v>
      </c>
      <c r="B634" t="s">
        <v>304</v>
      </c>
      <c r="C634">
        <v>3844</v>
      </c>
      <c r="D634" t="s">
        <v>299</v>
      </c>
      <c r="E634" t="s">
        <v>300</v>
      </c>
      <c r="F634" t="s">
        <v>305</v>
      </c>
    </row>
    <row r="635" spans="1:6">
      <c r="A635">
        <v>21224</v>
      </c>
      <c r="B635" t="s">
        <v>306</v>
      </c>
      <c r="C635">
        <v>778</v>
      </c>
      <c r="D635" t="s">
        <v>299</v>
      </c>
      <c r="E635" t="s">
        <v>300</v>
      </c>
      <c r="F635" t="s">
        <v>307</v>
      </c>
    </row>
    <row r="636" spans="1:6">
      <c r="A636">
        <v>21224</v>
      </c>
      <c r="B636" t="s">
        <v>308</v>
      </c>
      <c r="C636">
        <v>279</v>
      </c>
      <c r="D636" t="s">
        <v>299</v>
      </c>
      <c r="E636" t="s">
        <v>309</v>
      </c>
      <c r="F636" t="s">
        <v>301</v>
      </c>
    </row>
    <row r="637" spans="1:6">
      <c r="A637">
        <v>21224</v>
      </c>
      <c r="B637" t="s">
        <v>310</v>
      </c>
      <c r="C637">
        <v>11169</v>
      </c>
      <c r="D637" t="s">
        <v>311</v>
      </c>
      <c r="E637" t="s">
        <v>300</v>
      </c>
      <c r="F637" t="s">
        <v>301</v>
      </c>
    </row>
    <row r="638" spans="1:6">
      <c r="A638">
        <v>21224</v>
      </c>
      <c r="B638" t="s">
        <v>312</v>
      </c>
      <c r="C638">
        <v>0</v>
      </c>
      <c r="D638" t="s">
        <v>311</v>
      </c>
      <c r="E638" t="s">
        <v>300</v>
      </c>
      <c r="F638" t="s">
        <v>303</v>
      </c>
    </row>
    <row r="639" spans="1:6">
      <c r="A639">
        <v>21224</v>
      </c>
      <c r="B639" t="s">
        <v>313</v>
      </c>
      <c r="C639">
        <v>10332</v>
      </c>
      <c r="D639" t="s">
        <v>311</v>
      </c>
      <c r="E639" t="s">
        <v>300</v>
      </c>
      <c r="F639" t="s">
        <v>305</v>
      </c>
    </row>
    <row r="640" spans="1:6">
      <c r="A640">
        <v>21224</v>
      </c>
      <c r="B640" t="s">
        <v>314</v>
      </c>
      <c r="C640">
        <v>837</v>
      </c>
      <c r="D640" t="s">
        <v>311</v>
      </c>
      <c r="E640" t="s">
        <v>300</v>
      </c>
      <c r="F640" t="s">
        <v>307</v>
      </c>
    </row>
    <row r="641" spans="1:6">
      <c r="A641">
        <v>21224</v>
      </c>
      <c r="B641" t="s">
        <v>315</v>
      </c>
      <c r="C641">
        <v>708</v>
      </c>
      <c r="D641" t="s">
        <v>311</v>
      </c>
      <c r="E641" t="s">
        <v>309</v>
      </c>
      <c r="F641" t="s">
        <v>301</v>
      </c>
    </row>
    <row r="642" spans="1:6">
      <c r="A642">
        <v>21224</v>
      </c>
      <c r="B642" t="s">
        <v>316</v>
      </c>
      <c r="C642">
        <v>16991</v>
      </c>
      <c r="D642" t="s">
        <v>317</v>
      </c>
      <c r="E642" t="s">
        <v>300</v>
      </c>
      <c r="F642" t="s">
        <v>301</v>
      </c>
    </row>
    <row r="643" spans="1:6">
      <c r="A643">
        <v>21224</v>
      </c>
      <c r="B643" t="s">
        <v>318</v>
      </c>
      <c r="C643">
        <v>0</v>
      </c>
      <c r="D643" t="s">
        <v>317</v>
      </c>
      <c r="E643" t="s">
        <v>300</v>
      </c>
      <c r="F643" t="s">
        <v>303</v>
      </c>
    </row>
    <row r="644" spans="1:6">
      <c r="A644">
        <v>21224</v>
      </c>
      <c r="B644" t="s">
        <v>319</v>
      </c>
      <c r="C644">
        <v>16519</v>
      </c>
      <c r="D644" t="s">
        <v>317</v>
      </c>
      <c r="E644" t="s">
        <v>300</v>
      </c>
      <c r="F644" t="s">
        <v>305</v>
      </c>
    </row>
    <row r="645" spans="1:6">
      <c r="A645">
        <v>21224</v>
      </c>
      <c r="B645" t="s">
        <v>320</v>
      </c>
      <c r="C645">
        <v>472</v>
      </c>
      <c r="D645" t="s">
        <v>317</v>
      </c>
      <c r="E645" t="s">
        <v>300</v>
      </c>
      <c r="F645" t="s">
        <v>307</v>
      </c>
    </row>
    <row r="646" spans="1:6">
      <c r="A646">
        <v>21224</v>
      </c>
      <c r="B646" t="s">
        <v>321</v>
      </c>
      <c r="C646">
        <v>54</v>
      </c>
      <c r="D646" t="s">
        <v>317</v>
      </c>
      <c r="E646" t="s">
        <v>309</v>
      </c>
      <c r="F646" t="s">
        <v>301</v>
      </c>
    </row>
    <row r="647" spans="1:6">
      <c r="A647">
        <v>21225</v>
      </c>
      <c r="B647" t="s">
        <v>298</v>
      </c>
      <c r="C647">
        <v>4145</v>
      </c>
      <c r="D647" t="s">
        <v>299</v>
      </c>
      <c r="E647" t="s">
        <v>300</v>
      </c>
      <c r="F647" t="s">
        <v>301</v>
      </c>
    </row>
    <row r="648" spans="1:6">
      <c r="A648">
        <v>21225</v>
      </c>
      <c r="B648" t="s">
        <v>302</v>
      </c>
      <c r="C648">
        <v>18</v>
      </c>
      <c r="D648" t="s">
        <v>299</v>
      </c>
      <c r="E648" t="s">
        <v>300</v>
      </c>
      <c r="F648" t="s">
        <v>303</v>
      </c>
    </row>
    <row r="649" spans="1:6">
      <c r="A649">
        <v>21225</v>
      </c>
      <c r="B649" t="s">
        <v>304</v>
      </c>
      <c r="C649">
        <v>3407</v>
      </c>
      <c r="D649" t="s">
        <v>299</v>
      </c>
      <c r="E649" t="s">
        <v>300</v>
      </c>
      <c r="F649" t="s">
        <v>305</v>
      </c>
    </row>
    <row r="650" spans="1:6">
      <c r="A650">
        <v>21225</v>
      </c>
      <c r="B650" t="s">
        <v>306</v>
      </c>
      <c r="C650">
        <v>720</v>
      </c>
      <c r="D650" t="s">
        <v>299</v>
      </c>
      <c r="E650" t="s">
        <v>300</v>
      </c>
      <c r="F650" t="s">
        <v>307</v>
      </c>
    </row>
    <row r="651" spans="1:6">
      <c r="A651">
        <v>21225</v>
      </c>
      <c r="B651" t="s">
        <v>308</v>
      </c>
      <c r="C651">
        <v>311</v>
      </c>
      <c r="D651" t="s">
        <v>299</v>
      </c>
      <c r="E651" t="s">
        <v>309</v>
      </c>
      <c r="F651" t="s">
        <v>301</v>
      </c>
    </row>
    <row r="652" spans="1:6">
      <c r="A652">
        <v>21225</v>
      </c>
      <c r="B652" t="s">
        <v>310</v>
      </c>
      <c r="C652">
        <v>13113</v>
      </c>
      <c r="D652" t="s">
        <v>311</v>
      </c>
      <c r="E652" t="s">
        <v>300</v>
      </c>
      <c r="F652" t="s">
        <v>301</v>
      </c>
    </row>
    <row r="653" spans="1:6">
      <c r="A653">
        <v>21225</v>
      </c>
      <c r="B653" t="s">
        <v>312</v>
      </c>
      <c r="C653">
        <v>15</v>
      </c>
      <c r="D653" t="s">
        <v>311</v>
      </c>
      <c r="E653" t="s">
        <v>300</v>
      </c>
      <c r="F653" t="s">
        <v>303</v>
      </c>
    </row>
    <row r="654" spans="1:6">
      <c r="A654">
        <v>21225</v>
      </c>
      <c r="B654" t="s">
        <v>313</v>
      </c>
      <c r="C654">
        <v>11342</v>
      </c>
      <c r="D654" t="s">
        <v>311</v>
      </c>
      <c r="E654" t="s">
        <v>300</v>
      </c>
      <c r="F654" t="s">
        <v>305</v>
      </c>
    </row>
    <row r="655" spans="1:6">
      <c r="A655">
        <v>21225</v>
      </c>
      <c r="B655" t="s">
        <v>314</v>
      </c>
      <c r="C655">
        <v>1756</v>
      </c>
      <c r="D655" t="s">
        <v>311</v>
      </c>
      <c r="E655" t="s">
        <v>300</v>
      </c>
      <c r="F655" t="s">
        <v>307</v>
      </c>
    </row>
    <row r="656" spans="1:6">
      <c r="A656">
        <v>21225</v>
      </c>
      <c r="B656" t="s">
        <v>315</v>
      </c>
      <c r="C656">
        <v>724</v>
      </c>
      <c r="D656" t="s">
        <v>311</v>
      </c>
      <c r="E656" t="s">
        <v>309</v>
      </c>
      <c r="F656" t="s">
        <v>301</v>
      </c>
    </row>
    <row r="657" spans="1:6">
      <c r="A657">
        <v>21225</v>
      </c>
      <c r="B657" t="s">
        <v>316</v>
      </c>
      <c r="C657">
        <v>2891</v>
      </c>
      <c r="D657" t="s">
        <v>317</v>
      </c>
      <c r="E657" t="s">
        <v>300</v>
      </c>
      <c r="F657" t="s">
        <v>301</v>
      </c>
    </row>
    <row r="658" spans="1:6">
      <c r="A658">
        <v>21225</v>
      </c>
      <c r="B658" t="s">
        <v>318</v>
      </c>
      <c r="C658">
        <v>0</v>
      </c>
      <c r="D658" t="s">
        <v>317</v>
      </c>
      <c r="E658" t="s">
        <v>300</v>
      </c>
      <c r="F658" t="s">
        <v>303</v>
      </c>
    </row>
    <row r="659" spans="1:6">
      <c r="A659">
        <v>21225</v>
      </c>
      <c r="B659" t="s">
        <v>319</v>
      </c>
      <c r="C659">
        <v>2775</v>
      </c>
      <c r="D659" t="s">
        <v>317</v>
      </c>
      <c r="E659" t="s">
        <v>300</v>
      </c>
      <c r="F659" t="s">
        <v>305</v>
      </c>
    </row>
    <row r="660" spans="1:6">
      <c r="A660">
        <v>21225</v>
      </c>
      <c r="B660" t="s">
        <v>320</v>
      </c>
      <c r="C660">
        <v>116</v>
      </c>
      <c r="D660" t="s">
        <v>317</v>
      </c>
      <c r="E660" t="s">
        <v>300</v>
      </c>
      <c r="F660" t="s">
        <v>307</v>
      </c>
    </row>
    <row r="661" spans="1:6">
      <c r="A661">
        <v>21225</v>
      </c>
      <c r="B661" t="s">
        <v>321</v>
      </c>
      <c r="C661">
        <v>7</v>
      </c>
      <c r="D661" t="s">
        <v>317</v>
      </c>
      <c r="E661" t="s">
        <v>309</v>
      </c>
      <c r="F661" t="s">
        <v>301</v>
      </c>
    </row>
    <row r="662" spans="1:6">
      <c r="A662">
        <v>21227</v>
      </c>
      <c r="B662" t="s">
        <v>298</v>
      </c>
      <c r="C662">
        <v>3468</v>
      </c>
      <c r="D662" t="s">
        <v>299</v>
      </c>
      <c r="E662" t="s">
        <v>300</v>
      </c>
      <c r="F662" t="s">
        <v>301</v>
      </c>
    </row>
    <row r="663" spans="1:6">
      <c r="A663">
        <v>21227</v>
      </c>
      <c r="B663" t="s">
        <v>302</v>
      </c>
      <c r="C663">
        <v>0</v>
      </c>
      <c r="D663" t="s">
        <v>299</v>
      </c>
      <c r="E663" t="s">
        <v>300</v>
      </c>
      <c r="F663" t="s">
        <v>303</v>
      </c>
    </row>
    <row r="664" spans="1:6">
      <c r="A664">
        <v>21227</v>
      </c>
      <c r="B664" t="s">
        <v>304</v>
      </c>
      <c r="C664">
        <v>3070</v>
      </c>
      <c r="D664" t="s">
        <v>299</v>
      </c>
      <c r="E664" t="s">
        <v>300</v>
      </c>
      <c r="F664" t="s">
        <v>305</v>
      </c>
    </row>
    <row r="665" spans="1:6">
      <c r="A665">
        <v>21227</v>
      </c>
      <c r="B665" t="s">
        <v>306</v>
      </c>
      <c r="C665">
        <v>398</v>
      </c>
      <c r="D665" t="s">
        <v>299</v>
      </c>
      <c r="E665" t="s">
        <v>300</v>
      </c>
      <c r="F665" t="s">
        <v>307</v>
      </c>
    </row>
    <row r="666" spans="1:6">
      <c r="A666">
        <v>21227</v>
      </c>
      <c r="B666" t="s">
        <v>308</v>
      </c>
      <c r="C666">
        <v>285</v>
      </c>
      <c r="D666" t="s">
        <v>299</v>
      </c>
      <c r="E666" t="s">
        <v>309</v>
      </c>
      <c r="F666" t="s">
        <v>301</v>
      </c>
    </row>
    <row r="667" spans="1:6">
      <c r="A667">
        <v>21227</v>
      </c>
      <c r="B667" t="s">
        <v>310</v>
      </c>
      <c r="C667">
        <v>13471</v>
      </c>
      <c r="D667" t="s">
        <v>311</v>
      </c>
      <c r="E667" t="s">
        <v>300</v>
      </c>
      <c r="F667" t="s">
        <v>301</v>
      </c>
    </row>
    <row r="668" spans="1:6">
      <c r="A668">
        <v>21227</v>
      </c>
      <c r="B668" t="s">
        <v>312</v>
      </c>
      <c r="C668">
        <v>416</v>
      </c>
      <c r="D668" t="s">
        <v>311</v>
      </c>
      <c r="E668" t="s">
        <v>300</v>
      </c>
      <c r="F668" t="s">
        <v>303</v>
      </c>
    </row>
    <row r="669" spans="1:6">
      <c r="A669">
        <v>21227</v>
      </c>
      <c r="B669" t="s">
        <v>313</v>
      </c>
      <c r="C669">
        <v>12092</v>
      </c>
      <c r="D669" t="s">
        <v>311</v>
      </c>
      <c r="E669" t="s">
        <v>300</v>
      </c>
      <c r="F669" t="s">
        <v>305</v>
      </c>
    </row>
    <row r="670" spans="1:6">
      <c r="A670">
        <v>21227</v>
      </c>
      <c r="B670" t="s">
        <v>314</v>
      </c>
      <c r="C670">
        <v>963</v>
      </c>
      <c r="D670" t="s">
        <v>311</v>
      </c>
      <c r="E670" t="s">
        <v>300</v>
      </c>
      <c r="F670" t="s">
        <v>307</v>
      </c>
    </row>
    <row r="671" spans="1:6">
      <c r="A671">
        <v>21227</v>
      </c>
      <c r="B671" t="s">
        <v>315</v>
      </c>
      <c r="C671">
        <v>672</v>
      </c>
      <c r="D671" t="s">
        <v>311</v>
      </c>
      <c r="E671" t="s">
        <v>309</v>
      </c>
      <c r="F671" t="s">
        <v>301</v>
      </c>
    </row>
    <row r="672" spans="1:6">
      <c r="A672">
        <v>21227</v>
      </c>
      <c r="B672" t="s">
        <v>316</v>
      </c>
      <c r="C672">
        <v>6547</v>
      </c>
      <c r="D672" t="s">
        <v>317</v>
      </c>
      <c r="E672" t="s">
        <v>300</v>
      </c>
      <c r="F672" t="s">
        <v>301</v>
      </c>
    </row>
    <row r="673" spans="1:6">
      <c r="A673">
        <v>21227</v>
      </c>
      <c r="B673" t="s">
        <v>318</v>
      </c>
      <c r="C673">
        <v>0</v>
      </c>
      <c r="D673" t="s">
        <v>317</v>
      </c>
      <c r="E673" t="s">
        <v>300</v>
      </c>
      <c r="F673" t="s">
        <v>303</v>
      </c>
    </row>
    <row r="674" spans="1:6">
      <c r="A674">
        <v>21227</v>
      </c>
      <c r="B674" t="s">
        <v>319</v>
      </c>
      <c r="C674">
        <v>6139</v>
      </c>
      <c r="D674" t="s">
        <v>317</v>
      </c>
      <c r="E674" t="s">
        <v>300</v>
      </c>
      <c r="F674" t="s">
        <v>305</v>
      </c>
    </row>
    <row r="675" spans="1:6">
      <c r="A675">
        <v>21227</v>
      </c>
      <c r="B675" t="s">
        <v>320</v>
      </c>
      <c r="C675">
        <v>408</v>
      </c>
      <c r="D675" t="s">
        <v>317</v>
      </c>
      <c r="E675" t="s">
        <v>300</v>
      </c>
      <c r="F675" t="s">
        <v>307</v>
      </c>
    </row>
    <row r="676" spans="1:6">
      <c r="A676">
        <v>21227</v>
      </c>
      <c r="B676" t="s">
        <v>321</v>
      </c>
      <c r="C676">
        <v>48</v>
      </c>
      <c r="D676" t="s">
        <v>317</v>
      </c>
      <c r="E676" t="s">
        <v>309</v>
      </c>
      <c r="F676" t="s">
        <v>301</v>
      </c>
    </row>
    <row r="677" spans="1:6">
      <c r="A677">
        <v>21228</v>
      </c>
      <c r="B677" t="s">
        <v>298</v>
      </c>
      <c r="C677">
        <v>2397</v>
      </c>
      <c r="D677" t="s">
        <v>299</v>
      </c>
      <c r="E677" t="s">
        <v>300</v>
      </c>
      <c r="F677" t="s">
        <v>301</v>
      </c>
    </row>
    <row r="678" spans="1:6">
      <c r="A678">
        <v>21228</v>
      </c>
      <c r="B678" t="s">
        <v>302</v>
      </c>
      <c r="C678">
        <v>0</v>
      </c>
      <c r="D678" t="s">
        <v>299</v>
      </c>
      <c r="E678" t="s">
        <v>300</v>
      </c>
      <c r="F678" t="s">
        <v>303</v>
      </c>
    </row>
    <row r="679" spans="1:6">
      <c r="A679">
        <v>21228</v>
      </c>
      <c r="B679" t="s">
        <v>304</v>
      </c>
      <c r="C679">
        <v>2194</v>
      </c>
      <c r="D679" t="s">
        <v>299</v>
      </c>
      <c r="E679" t="s">
        <v>300</v>
      </c>
      <c r="F679" t="s">
        <v>305</v>
      </c>
    </row>
    <row r="680" spans="1:6">
      <c r="A680">
        <v>21228</v>
      </c>
      <c r="B680" t="s">
        <v>306</v>
      </c>
      <c r="C680">
        <v>203</v>
      </c>
      <c r="D680" t="s">
        <v>299</v>
      </c>
      <c r="E680" t="s">
        <v>300</v>
      </c>
      <c r="F680" t="s">
        <v>307</v>
      </c>
    </row>
    <row r="681" spans="1:6">
      <c r="A681">
        <v>21228</v>
      </c>
      <c r="B681" t="s">
        <v>308</v>
      </c>
      <c r="C681">
        <v>252</v>
      </c>
      <c r="D681" t="s">
        <v>299</v>
      </c>
      <c r="E681" t="s">
        <v>309</v>
      </c>
      <c r="F681" t="s">
        <v>301</v>
      </c>
    </row>
    <row r="682" spans="1:6">
      <c r="A682">
        <v>21228</v>
      </c>
      <c r="B682" t="s">
        <v>310</v>
      </c>
      <c r="C682">
        <v>13392</v>
      </c>
      <c r="D682" t="s">
        <v>311</v>
      </c>
      <c r="E682" t="s">
        <v>300</v>
      </c>
      <c r="F682" t="s">
        <v>301</v>
      </c>
    </row>
    <row r="683" spans="1:6">
      <c r="A683">
        <v>21228</v>
      </c>
      <c r="B683" t="s">
        <v>312</v>
      </c>
      <c r="C683">
        <v>0</v>
      </c>
      <c r="D683" t="s">
        <v>311</v>
      </c>
      <c r="E683" t="s">
        <v>300</v>
      </c>
      <c r="F683" t="s">
        <v>303</v>
      </c>
    </row>
    <row r="684" spans="1:6">
      <c r="A684">
        <v>21228</v>
      </c>
      <c r="B684" t="s">
        <v>313</v>
      </c>
      <c r="C684">
        <v>12383</v>
      </c>
      <c r="D684" t="s">
        <v>311</v>
      </c>
      <c r="E684" t="s">
        <v>300</v>
      </c>
      <c r="F684" t="s">
        <v>305</v>
      </c>
    </row>
    <row r="685" spans="1:6">
      <c r="A685">
        <v>21228</v>
      </c>
      <c r="B685" t="s">
        <v>314</v>
      </c>
      <c r="C685">
        <v>1009</v>
      </c>
      <c r="D685" t="s">
        <v>311</v>
      </c>
      <c r="E685" t="s">
        <v>300</v>
      </c>
      <c r="F685" t="s">
        <v>307</v>
      </c>
    </row>
    <row r="686" spans="1:6">
      <c r="A686">
        <v>21228</v>
      </c>
      <c r="B686" t="s">
        <v>315</v>
      </c>
      <c r="C686">
        <v>840</v>
      </c>
      <c r="D686" t="s">
        <v>311</v>
      </c>
      <c r="E686" t="s">
        <v>309</v>
      </c>
      <c r="F686" t="s">
        <v>301</v>
      </c>
    </row>
    <row r="687" spans="1:6">
      <c r="A687">
        <v>21228</v>
      </c>
      <c r="B687" t="s">
        <v>316</v>
      </c>
      <c r="C687">
        <v>17010</v>
      </c>
      <c r="D687" t="s">
        <v>317</v>
      </c>
      <c r="E687" t="s">
        <v>300</v>
      </c>
      <c r="F687" t="s">
        <v>301</v>
      </c>
    </row>
    <row r="688" spans="1:6">
      <c r="A688">
        <v>21228</v>
      </c>
      <c r="B688" t="s">
        <v>318</v>
      </c>
      <c r="C688">
        <v>16</v>
      </c>
      <c r="D688" t="s">
        <v>317</v>
      </c>
      <c r="E688" t="s">
        <v>300</v>
      </c>
      <c r="F688" t="s">
        <v>303</v>
      </c>
    </row>
    <row r="689" spans="1:6">
      <c r="A689">
        <v>21228</v>
      </c>
      <c r="B689" t="s">
        <v>319</v>
      </c>
      <c r="C689">
        <v>16299</v>
      </c>
      <c r="D689" t="s">
        <v>317</v>
      </c>
      <c r="E689" t="s">
        <v>300</v>
      </c>
      <c r="F689" t="s">
        <v>305</v>
      </c>
    </row>
    <row r="690" spans="1:6">
      <c r="A690">
        <v>21228</v>
      </c>
      <c r="B690" t="s">
        <v>320</v>
      </c>
      <c r="C690">
        <v>695</v>
      </c>
      <c r="D690" t="s">
        <v>317</v>
      </c>
      <c r="E690" t="s">
        <v>300</v>
      </c>
      <c r="F690" t="s">
        <v>307</v>
      </c>
    </row>
    <row r="691" spans="1:6">
      <c r="A691">
        <v>21228</v>
      </c>
      <c r="B691" t="s">
        <v>321</v>
      </c>
      <c r="C691">
        <v>275</v>
      </c>
      <c r="D691" t="s">
        <v>317</v>
      </c>
      <c r="E691" t="s">
        <v>309</v>
      </c>
      <c r="F691" t="s">
        <v>301</v>
      </c>
    </row>
    <row r="692" spans="1:6">
      <c r="A692">
        <v>21229</v>
      </c>
      <c r="B692" t="s">
        <v>298</v>
      </c>
      <c r="C692">
        <v>2594</v>
      </c>
      <c r="D692" t="s">
        <v>299</v>
      </c>
      <c r="E692" t="s">
        <v>300</v>
      </c>
      <c r="F692" t="s">
        <v>301</v>
      </c>
    </row>
    <row r="693" spans="1:6">
      <c r="A693">
        <v>21229</v>
      </c>
      <c r="B693" t="s">
        <v>302</v>
      </c>
      <c r="C693">
        <v>0</v>
      </c>
      <c r="D693" t="s">
        <v>299</v>
      </c>
      <c r="E693" t="s">
        <v>300</v>
      </c>
      <c r="F693" t="s">
        <v>303</v>
      </c>
    </row>
    <row r="694" spans="1:6">
      <c r="A694">
        <v>21229</v>
      </c>
      <c r="B694" t="s">
        <v>304</v>
      </c>
      <c r="C694">
        <v>2138</v>
      </c>
      <c r="D694" t="s">
        <v>299</v>
      </c>
      <c r="E694" t="s">
        <v>300</v>
      </c>
      <c r="F694" t="s">
        <v>305</v>
      </c>
    </row>
    <row r="695" spans="1:6">
      <c r="A695">
        <v>21229</v>
      </c>
      <c r="B695" t="s">
        <v>306</v>
      </c>
      <c r="C695">
        <v>456</v>
      </c>
      <c r="D695" t="s">
        <v>299</v>
      </c>
      <c r="E695" t="s">
        <v>300</v>
      </c>
      <c r="F695" t="s">
        <v>307</v>
      </c>
    </row>
    <row r="696" spans="1:6">
      <c r="A696">
        <v>21229</v>
      </c>
      <c r="B696" t="s">
        <v>308</v>
      </c>
      <c r="C696">
        <v>769</v>
      </c>
      <c r="D696" t="s">
        <v>299</v>
      </c>
      <c r="E696" t="s">
        <v>309</v>
      </c>
      <c r="F696" t="s">
        <v>301</v>
      </c>
    </row>
    <row r="697" spans="1:6">
      <c r="A697">
        <v>21229</v>
      </c>
      <c r="B697" t="s">
        <v>310</v>
      </c>
      <c r="C697">
        <v>18951</v>
      </c>
      <c r="D697" t="s">
        <v>311</v>
      </c>
      <c r="E697" t="s">
        <v>300</v>
      </c>
      <c r="F697" t="s">
        <v>301</v>
      </c>
    </row>
    <row r="698" spans="1:6">
      <c r="A698">
        <v>21229</v>
      </c>
      <c r="B698" t="s">
        <v>312</v>
      </c>
      <c r="C698">
        <v>10</v>
      </c>
      <c r="D698" t="s">
        <v>311</v>
      </c>
      <c r="E698" t="s">
        <v>300</v>
      </c>
      <c r="F698" t="s">
        <v>303</v>
      </c>
    </row>
    <row r="699" spans="1:6">
      <c r="A699">
        <v>21229</v>
      </c>
      <c r="B699" t="s">
        <v>313</v>
      </c>
      <c r="C699">
        <v>17143</v>
      </c>
      <c r="D699" t="s">
        <v>311</v>
      </c>
      <c r="E699" t="s">
        <v>300</v>
      </c>
      <c r="F699" t="s">
        <v>305</v>
      </c>
    </row>
    <row r="700" spans="1:6">
      <c r="A700">
        <v>21229</v>
      </c>
      <c r="B700" t="s">
        <v>314</v>
      </c>
      <c r="C700">
        <v>1798</v>
      </c>
      <c r="D700" t="s">
        <v>311</v>
      </c>
      <c r="E700" t="s">
        <v>300</v>
      </c>
      <c r="F700" t="s">
        <v>307</v>
      </c>
    </row>
    <row r="701" spans="1:6">
      <c r="A701">
        <v>21229</v>
      </c>
      <c r="B701" t="s">
        <v>315</v>
      </c>
      <c r="C701">
        <v>1130</v>
      </c>
      <c r="D701" t="s">
        <v>311</v>
      </c>
      <c r="E701" t="s">
        <v>309</v>
      </c>
      <c r="F701" t="s">
        <v>301</v>
      </c>
    </row>
    <row r="702" spans="1:6">
      <c r="A702">
        <v>21229</v>
      </c>
      <c r="B702" t="s">
        <v>316</v>
      </c>
      <c r="C702">
        <v>6612</v>
      </c>
      <c r="D702" t="s">
        <v>317</v>
      </c>
      <c r="E702" t="s">
        <v>300</v>
      </c>
      <c r="F702" t="s">
        <v>301</v>
      </c>
    </row>
    <row r="703" spans="1:6">
      <c r="A703">
        <v>21229</v>
      </c>
      <c r="B703" t="s">
        <v>318</v>
      </c>
      <c r="C703">
        <v>5</v>
      </c>
      <c r="D703" t="s">
        <v>317</v>
      </c>
      <c r="E703" t="s">
        <v>300</v>
      </c>
      <c r="F703" t="s">
        <v>303</v>
      </c>
    </row>
    <row r="704" spans="1:6">
      <c r="A704">
        <v>21229</v>
      </c>
      <c r="B704" t="s">
        <v>319</v>
      </c>
      <c r="C704">
        <v>6188</v>
      </c>
      <c r="D704" t="s">
        <v>317</v>
      </c>
      <c r="E704" t="s">
        <v>300</v>
      </c>
      <c r="F704" t="s">
        <v>305</v>
      </c>
    </row>
    <row r="705" spans="1:6">
      <c r="A705">
        <v>21229</v>
      </c>
      <c r="B705" t="s">
        <v>320</v>
      </c>
      <c r="C705">
        <v>419</v>
      </c>
      <c r="D705" t="s">
        <v>317</v>
      </c>
      <c r="E705" t="s">
        <v>300</v>
      </c>
      <c r="F705" t="s">
        <v>307</v>
      </c>
    </row>
    <row r="706" spans="1:6">
      <c r="A706">
        <v>21229</v>
      </c>
      <c r="B706" t="s">
        <v>321</v>
      </c>
      <c r="C706">
        <v>162</v>
      </c>
      <c r="D706" t="s">
        <v>317</v>
      </c>
      <c r="E706" t="s">
        <v>309</v>
      </c>
      <c r="F706" t="s">
        <v>301</v>
      </c>
    </row>
    <row r="707" spans="1:6">
      <c r="A707">
        <v>21230</v>
      </c>
      <c r="B707" t="s">
        <v>298</v>
      </c>
      <c r="C707">
        <v>2699</v>
      </c>
      <c r="D707" t="s">
        <v>299</v>
      </c>
      <c r="E707" t="s">
        <v>300</v>
      </c>
      <c r="F707" t="s">
        <v>301</v>
      </c>
    </row>
    <row r="708" spans="1:6">
      <c r="A708">
        <v>21230</v>
      </c>
      <c r="B708" t="s">
        <v>302</v>
      </c>
      <c r="C708">
        <v>0</v>
      </c>
      <c r="D708" t="s">
        <v>299</v>
      </c>
      <c r="E708" t="s">
        <v>300</v>
      </c>
      <c r="F708" t="s">
        <v>303</v>
      </c>
    </row>
    <row r="709" spans="1:6">
      <c r="A709">
        <v>21230</v>
      </c>
      <c r="B709" t="s">
        <v>304</v>
      </c>
      <c r="C709">
        <v>2016</v>
      </c>
      <c r="D709" t="s">
        <v>299</v>
      </c>
      <c r="E709" t="s">
        <v>300</v>
      </c>
      <c r="F709" t="s">
        <v>305</v>
      </c>
    </row>
    <row r="710" spans="1:6">
      <c r="A710">
        <v>21230</v>
      </c>
      <c r="B710" t="s">
        <v>306</v>
      </c>
      <c r="C710">
        <v>683</v>
      </c>
      <c r="D710" t="s">
        <v>299</v>
      </c>
      <c r="E710" t="s">
        <v>300</v>
      </c>
      <c r="F710" t="s">
        <v>307</v>
      </c>
    </row>
    <row r="711" spans="1:6">
      <c r="A711">
        <v>21230</v>
      </c>
      <c r="B711" t="s">
        <v>308</v>
      </c>
      <c r="C711">
        <v>209</v>
      </c>
      <c r="D711" t="s">
        <v>299</v>
      </c>
      <c r="E711" t="s">
        <v>309</v>
      </c>
      <c r="F711" t="s">
        <v>301</v>
      </c>
    </row>
    <row r="712" spans="1:6">
      <c r="A712">
        <v>21230</v>
      </c>
      <c r="B712" t="s">
        <v>310</v>
      </c>
      <c r="C712">
        <v>6914</v>
      </c>
      <c r="D712" t="s">
        <v>311</v>
      </c>
      <c r="E712" t="s">
        <v>300</v>
      </c>
      <c r="F712" t="s">
        <v>301</v>
      </c>
    </row>
    <row r="713" spans="1:6">
      <c r="A713">
        <v>21230</v>
      </c>
      <c r="B713" t="s">
        <v>312</v>
      </c>
      <c r="C713">
        <v>16</v>
      </c>
      <c r="D713" t="s">
        <v>311</v>
      </c>
      <c r="E713" t="s">
        <v>300</v>
      </c>
      <c r="F713" t="s">
        <v>303</v>
      </c>
    </row>
    <row r="714" spans="1:6">
      <c r="A714">
        <v>21230</v>
      </c>
      <c r="B714" t="s">
        <v>313</v>
      </c>
      <c r="C714">
        <v>6147</v>
      </c>
      <c r="D714" t="s">
        <v>311</v>
      </c>
      <c r="E714" t="s">
        <v>300</v>
      </c>
      <c r="F714" t="s">
        <v>305</v>
      </c>
    </row>
    <row r="715" spans="1:6">
      <c r="A715">
        <v>21230</v>
      </c>
      <c r="B715" t="s">
        <v>314</v>
      </c>
      <c r="C715">
        <v>751</v>
      </c>
      <c r="D715" t="s">
        <v>311</v>
      </c>
      <c r="E715" t="s">
        <v>300</v>
      </c>
      <c r="F715" t="s">
        <v>307</v>
      </c>
    </row>
    <row r="716" spans="1:6">
      <c r="A716">
        <v>21230</v>
      </c>
      <c r="B716" t="s">
        <v>315</v>
      </c>
      <c r="C716">
        <v>316</v>
      </c>
      <c r="D716" t="s">
        <v>311</v>
      </c>
      <c r="E716" t="s">
        <v>309</v>
      </c>
      <c r="F716" t="s">
        <v>301</v>
      </c>
    </row>
    <row r="717" spans="1:6">
      <c r="A717">
        <v>21230</v>
      </c>
      <c r="B717" t="s">
        <v>316</v>
      </c>
      <c r="C717">
        <v>14531</v>
      </c>
      <c r="D717" t="s">
        <v>317</v>
      </c>
      <c r="E717" t="s">
        <v>300</v>
      </c>
      <c r="F717" t="s">
        <v>301</v>
      </c>
    </row>
    <row r="718" spans="1:6">
      <c r="A718">
        <v>21230</v>
      </c>
      <c r="B718" t="s">
        <v>318</v>
      </c>
      <c r="C718">
        <v>0</v>
      </c>
      <c r="D718" t="s">
        <v>317</v>
      </c>
      <c r="E718" t="s">
        <v>300</v>
      </c>
      <c r="F718" t="s">
        <v>303</v>
      </c>
    </row>
    <row r="719" spans="1:6">
      <c r="A719">
        <v>21230</v>
      </c>
      <c r="B719" t="s">
        <v>319</v>
      </c>
      <c r="C719">
        <v>14167</v>
      </c>
      <c r="D719" t="s">
        <v>317</v>
      </c>
      <c r="E719" t="s">
        <v>300</v>
      </c>
      <c r="F719" t="s">
        <v>305</v>
      </c>
    </row>
    <row r="720" spans="1:6">
      <c r="A720">
        <v>21230</v>
      </c>
      <c r="B720" t="s">
        <v>320</v>
      </c>
      <c r="C720">
        <v>364</v>
      </c>
      <c r="D720" t="s">
        <v>317</v>
      </c>
      <c r="E720" t="s">
        <v>300</v>
      </c>
      <c r="F720" t="s">
        <v>307</v>
      </c>
    </row>
    <row r="721" spans="1:6">
      <c r="A721">
        <v>21230</v>
      </c>
      <c r="B721" t="s">
        <v>321</v>
      </c>
      <c r="C721">
        <v>50</v>
      </c>
      <c r="D721" t="s">
        <v>317</v>
      </c>
      <c r="E721" t="s">
        <v>309</v>
      </c>
      <c r="F721" t="s">
        <v>301</v>
      </c>
    </row>
    <row r="722" spans="1:6">
      <c r="A722">
        <v>21234</v>
      </c>
      <c r="B722" t="s">
        <v>298</v>
      </c>
      <c r="C722">
        <v>2703</v>
      </c>
      <c r="D722" t="s">
        <v>299</v>
      </c>
      <c r="E722" t="s">
        <v>300</v>
      </c>
      <c r="F722" t="s">
        <v>301</v>
      </c>
    </row>
    <row r="723" spans="1:6">
      <c r="A723">
        <v>21234</v>
      </c>
      <c r="B723" t="s">
        <v>302</v>
      </c>
      <c r="C723">
        <v>0</v>
      </c>
      <c r="D723" t="s">
        <v>299</v>
      </c>
      <c r="E723" t="s">
        <v>300</v>
      </c>
      <c r="F723" t="s">
        <v>303</v>
      </c>
    </row>
    <row r="724" spans="1:6">
      <c r="A724">
        <v>21234</v>
      </c>
      <c r="B724" t="s">
        <v>304</v>
      </c>
      <c r="C724">
        <v>2604</v>
      </c>
      <c r="D724" t="s">
        <v>299</v>
      </c>
      <c r="E724" t="s">
        <v>300</v>
      </c>
      <c r="F724" t="s">
        <v>305</v>
      </c>
    </row>
    <row r="725" spans="1:6">
      <c r="A725">
        <v>21234</v>
      </c>
      <c r="B725" t="s">
        <v>306</v>
      </c>
      <c r="C725">
        <v>99</v>
      </c>
      <c r="D725" t="s">
        <v>299</v>
      </c>
      <c r="E725" t="s">
        <v>300</v>
      </c>
      <c r="F725" t="s">
        <v>307</v>
      </c>
    </row>
    <row r="726" spans="1:6">
      <c r="A726">
        <v>21234</v>
      </c>
      <c r="B726" t="s">
        <v>308</v>
      </c>
      <c r="C726">
        <v>471</v>
      </c>
      <c r="D726" t="s">
        <v>299</v>
      </c>
      <c r="E726" t="s">
        <v>309</v>
      </c>
      <c r="F726" t="s">
        <v>301</v>
      </c>
    </row>
    <row r="727" spans="1:6">
      <c r="A727">
        <v>21234</v>
      </c>
      <c r="B727" t="s">
        <v>310</v>
      </c>
      <c r="C727">
        <v>25055</v>
      </c>
      <c r="D727" t="s">
        <v>311</v>
      </c>
      <c r="E727" t="s">
        <v>300</v>
      </c>
      <c r="F727" t="s">
        <v>301</v>
      </c>
    </row>
    <row r="728" spans="1:6">
      <c r="A728">
        <v>21234</v>
      </c>
      <c r="B728" t="s">
        <v>312</v>
      </c>
      <c r="C728">
        <v>165</v>
      </c>
      <c r="D728" t="s">
        <v>311</v>
      </c>
      <c r="E728" t="s">
        <v>300</v>
      </c>
      <c r="F728" t="s">
        <v>303</v>
      </c>
    </row>
    <row r="729" spans="1:6">
      <c r="A729">
        <v>21234</v>
      </c>
      <c r="B729" t="s">
        <v>313</v>
      </c>
      <c r="C729">
        <v>23244</v>
      </c>
      <c r="D729" t="s">
        <v>311</v>
      </c>
      <c r="E729" t="s">
        <v>300</v>
      </c>
      <c r="F729" t="s">
        <v>305</v>
      </c>
    </row>
    <row r="730" spans="1:6">
      <c r="A730">
        <v>21234</v>
      </c>
      <c r="B730" t="s">
        <v>314</v>
      </c>
      <c r="C730">
        <v>1646</v>
      </c>
      <c r="D730" t="s">
        <v>311</v>
      </c>
      <c r="E730" t="s">
        <v>300</v>
      </c>
      <c r="F730" t="s">
        <v>307</v>
      </c>
    </row>
    <row r="731" spans="1:6">
      <c r="A731">
        <v>21234</v>
      </c>
      <c r="B731" t="s">
        <v>315</v>
      </c>
      <c r="C731">
        <v>1037</v>
      </c>
      <c r="D731" t="s">
        <v>311</v>
      </c>
      <c r="E731" t="s">
        <v>309</v>
      </c>
      <c r="F731" t="s">
        <v>301</v>
      </c>
    </row>
    <row r="732" spans="1:6">
      <c r="A732">
        <v>21234</v>
      </c>
      <c r="B732" t="s">
        <v>316</v>
      </c>
      <c r="C732">
        <v>16744</v>
      </c>
      <c r="D732" t="s">
        <v>317</v>
      </c>
      <c r="E732" t="s">
        <v>300</v>
      </c>
      <c r="F732" t="s">
        <v>301</v>
      </c>
    </row>
    <row r="733" spans="1:6">
      <c r="A733">
        <v>21234</v>
      </c>
      <c r="B733" t="s">
        <v>318</v>
      </c>
      <c r="C733">
        <v>0</v>
      </c>
      <c r="D733" t="s">
        <v>317</v>
      </c>
      <c r="E733" t="s">
        <v>300</v>
      </c>
      <c r="F733" t="s">
        <v>303</v>
      </c>
    </row>
    <row r="734" spans="1:6">
      <c r="A734">
        <v>21234</v>
      </c>
      <c r="B734" t="s">
        <v>319</v>
      </c>
      <c r="C734">
        <v>16004</v>
      </c>
      <c r="D734" t="s">
        <v>317</v>
      </c>
      <c r="E734" t="s">
        <v>300</v>
      </c>
      <c r="F734" t="s">
        <v>305</v>
      </c>
    </row>
    <row r="735" spans="1:6">
      <c r="A735">
        <v>21234</v>
      </c>
      <c r="B735" t="s">
        <v>320</v>
      </c>
      <c r="C735">
        <v>740</v>
      </c>
      <c r="D735" t="s">
        <v>317</v>
      </c>
      <c r="E735" t="s">
        <v>300</v>
      </c>
      <c r="F735" t="s">
        <v>307</v>
      </c>
    </row>
    <row r="736" spans="1:6">
      <c r="A736">
        <v>21234</v>
      </c>
      <c r="B736" t="s">
        <v>321</v>
      </c>
      <c r="C736">
        <v>233</v>
      </c>
      <c r="D736" t="s">
        <v>317</v>
      </c>
      <c r="E736" t="s">
        <v>309</v>
      </c>
      <c r="F736" t="s">
        <v>301</v>
      </c>
    </row>
    <row r="737" spans="1:6">
      <c r="A737">
        <v>21236</v>
      </c>
      <c r="B737" t="s">
        <v>298</v>
      </c>
      <c r="C737">
        <v>2081</v>
      </c>
      <c r="D737" t="s">
        <v>299</v>
      </c>
      <c r="E737" t="s">
        <v>300</v>
      </c>
      <c r="F737" t="s">
        <v>301</v>
      </c>
    </row>
    <row r="738" spans="1:6">
      <c r="A738">
        <v>21236</v>
      </c>
      <c r="B738" t="s">
        <v>302</v>
      </c>
      <c r="C738">
        <v>19</v>
      </c>
      <c r="D738" t="s">
        <v>299</v>
      </c>
      <c r="E738" t="s">
        <v>300</v>
      </c>
      <c r="F738" t="s">
        <v>303</v>
      </c>
    </row>
    <row r="739" spans="1:6">
      <c r="A739">
        <v>21236</v>
      </c>
      <c r="B739" t="s">
        <v>304</v>
      </c>
      <c r="C739">
        <v>2005</v>
      </c>
      <c r="D739" t="s">
        <v>299</v>
      </c>
      <c r="E739" t="s">
        <v>300</v>
      </c>
      <c r="F739" t="s">
        <v>305</v>
      </c>
    </row>
    <row r="740" spans="1:6">
      <c r="A740">
        <v>21236</v>
      </c>
      <c r="B740" t="s">
        <v>306</v>
      </c>
      <c r="C740">
        <v>57</v>
      </c>
      <c r="D740" t="s">
        <v>299</v>
      </c>
      <c r="E740" t="s">
        <v>300</v>
      </c>
      <c r="F740" t="s">
        <v>307</v>
      </c>
    </row>
    <row r="741" spans="1:6">
      <c r="A741">
        <v>21236</v>
      </c>
      <c r="B741" t="s">
        <v>308</v>
      </c>
      <c r="C741">
        <v>290</v>
      </c>
      <c r="D741" t="s">
        <v>299</v>
      </c>
      <c r="E741" t="s">
        <v>309</v>
      </c>
      <c r="F741" t="s">
        <v>301</v>
      </c>
    </row>
    <row r="742" spans="1:6">
      <c r="A742">
        <v>21236</v>
      </c>
      <c r="B742" t="s">
        <v>310</v>
      </c>
      <c r="C742">
        <v>13874</v>
      </c>
      <c r="D742" t="s">
        <v>311</v>
      </c>
      <c r="E742" t="s">
        <v>300</v>
      </c>
      <c r="F742" t="s">
        <v>301</v>
      </c>
    </row>
    <row r="743" spans="1:6">
      <c r="A743">
        <v>21236</v>
      </c>
      <c r="B743" t="s">
        <v>312</v>
      </c>
      <c r="C743">
        <v>9</v>
      </c>
      <c r="D743" t="s">
        <v>311</v>
      </c>
      <c r="E743" t="s">
        <v>300</v>
      </c>
      <c r="F743" t="s">
        <v>303</v>
      </c>
    </row>
    <row r="744" spans="1:6">
      <c r="A744">
        <v>21236</v>
      </c>
      <c r="B744" t="s">
        <v>313</v>
      </c>
      <c r="C744">
        <v>13440</v>
      </c>
      <c r="D744" t="s">
        <v>311</v>
      </c>
      <c r="E744" t="s">
        <v>300</v>
      </c>
      <c r="F744" t="s">
        <v>305</v>
      </c>
    </row>
    <row r="745" spans="1:6">
      <c r="A745">
        <v>21236</v>
      </c>
      <c r="B745" t="s">
        <v>314</v>
      </c>
      <c r="C745">
        <v>425</v>
      </c>
      <c r="D745" t="s">
        <v>311</v>
      </c>
      <c r="E745" t="s">
        <v>300</v>
      </c>
      <c r="F745" t="s">
        <v>307</v>
      </c>
    </row>
    <row r="746" spans="1:6">
      <c r="A746">
        <v>21236</v>
      </c>
      <c r="B746" t="s">
        <v>315</v>
      </c>
      <c r="C746">
        <v>469</v>
      </c>
      <c r="D746" t="s">
        <v>311</v>
      </c>
      <c r="E746" t="s">
        <v>309</v>
      </c>
      <c r="F746" t="s">
        <v>301</v>
      </c>
    </row>
    <row r="747" spans="1:6">
      <c r="A747">
        <v>21236</v>
      </c>
      <c r="B747" t="s">
        <v>316</v>
      </c>
      <c r="C747">
        <v>11071</v>
      </c>
      <c r="D747" t="s">
        <v>317</v>
      </c>
      <c r="E747" t="s">
        <v>300</v>
      </c>
      <c r="F747" t="s">
        <v>301</v>
      </c>
    </row>
    <row r="748" spans="1:6">
      <c r="A748">
        <v>21236</v>
      </c>
      <c r="B748" t="s">
        <v>318</v>
      </c>
      <c r="C748">
        <v>0</v>
      </c>
      <c r="D748" t="s">
        <v>317</v>
      </c>
      <c r="E748" t="s">
        <v>300</v>
      </c>
      <c r="F748" t="s">
        <v>303</v>
      </c>
    </row>
    <row r="749" spans="1:6">
      <c r="A749">
        <v>21236</v>
      </c>
      <c r="B749" t="s">
        <v>319</v>
      </c>
      <c r="C749">
        <v>10767</v>
      </c>
      <c r="D749" t="s">
        <v>317</v>
      </c>
      <c r="E749" t="s">
        <v>300</v>
      </c>
      <c r="F749" t="s">
        <v>305</v>
      </c>
    </row>
    <row r="750" spans="1:6">
      <c r="A750">
        <v>21236</v>
      </c>
      <c r="B750" t="s">
        <v>320</v>
      </c>
      <c r="C750">
        <v>304</v>
      </c>
      <c r="D750" t="s">
        <v>317</v>
      </c>
      <c r="E750" t="s">
        <v>300</v>
      </c>
      <c r="F750" t="s">
        <v>307</v>
      </c>
    </row>
    <row r="751" spans="1:6">
      <c r="A751">
        <v>21236</v>
      </c>
      <c r="B751" t="s">
        <v>321</v>
      </c>
      <c r="C751">
        <v>65</v>
      </c>
      <c r="D751" t="s">
        <v>317</v>
      </c>
      <c r="E751" t="s">
        <v>309</v>
      </c>
      <c r="F751" t="s">
        <v>301</v>
      </c>
    </row>
    <row r="752" spans="1:6">
      <c r="A752">
        <v>21237</v>
      </c>
      <c r="B752" t="s">
        <v>298</v>
      </c>
      <c r="C752">
        <v>1591</v>
      </c>
      <c r="D752" t="s">
        <v>299</v>
      </c>
      <c r="E752" t="s">
        <v>300</v>
      </c>
      <c r="F752" t="s">
        <v>301</v>
      </c>
    </row>
    <row r="753" spans="1:6">
      <c r="A753">
        <v>21237</v>
      </c>
      <c r="B753" t="s">
        <v>302</v>
      </c>
      <c r="C753">
        <v>0</v>
      </c>
      <c r="D753" t="s">
        <v>299</v>
      </c>
      <c r="E753" t="s">
        <v>300</v>
      </c>
      <c r="F753" t="s">
        <v>303</v>
      </c>
    </row>
    <row r="754" spans="1:6">
      <c r="A754">
        <v>21237</v>
      </c>
      <c r="B754" t="s">
        <v>304</v>
      </c>
      <c r="C754">
        <v>1591</v>
      </c>
      <c r="D754" t="s">
        <v>299</v>
      </c>
      <c r="E754" t="s">
        <v>300</v>
      </c>
      <c r="F754" t="s">
        <v>305</v>
      </c>
    </row>
    <row r="755" spans="1:6">
      <c r="A755">
        <v>21237</v>
      </c>
      <c r="B755" t="s">
        <v>306</v>
      </c>
      <c r="C755">
        <v>0</v>
      </c>
      <c r="D755" t="s">
        <v>299</v>
      </c>
      <c r="E755" t="s">
        <v>300</v>
      </c>
      <c r="F755" t="s">
        <v>307</v>
      </c>
    </row>
    <row r="756" spans="1:6">
      <c r="A756">
        <v>21237</v>
      </c>
      <c r="B756" t="s">
        <v>308</v>
      </c>
      <c r="C756">
        <v>107</v>
      </c>
      <c r="D756" t="s">
        <v>299</v>
      </c>
      <c r="E756" t="s">
        <v>309</v>
      </c>
      <c r="F756" t="s">
        <v>301</v>
      </c>
    </row>
    <row r="757" spans="1:6">
      <c r="A757">
        <v>21237</v>
      </c>
      <c r="B757" t="s">
        <v>310</v>
      </c>
      <c r="C757">
        <v>14367</v>
      </c>
      <c r="D757" t="s">
        <v>311</v>
      </c>
      <c r="E757" t="s">
        <v>300</v>
      </c>
      <c r="F757" t="s">
        <v>301</v>
      </c>
    </row>
    <row r="758" spans="1:6">
      <c r="A758">
        <v>21237</v>
      </c>
      <c r="B758" t="s">
        <v>312</v>
      </c>
      <c r="C758">
        <v>17</v>
      </c>
      <c r="D758" t="s">
        <v>311</v>
      </c>
      <c r="E758" t="s">
        <v>300</v>
      </c>
      <c r="F758" t="s">
        <v>303</v>
      </c>
    </row>
    <row r="759" spans="1:6">
      <c r="A759">
        <v>21237</v>
      </c>
      <c r="B759" t="s">
        <v>313</v>
      </c>
      <c r="C759">
        <v>14019</v>
      </c>
      <c r="D759" t="s">
        <v>311</v>
      </c>
      <c r="E759" t="s">
        <v>300</v>
      </c>
      <c r="F759" t="s">
        <v>305</v>
      </c>
    </row>
    <row r="760" spans="1:6">
      <c r="A760">
        <v>21237</v>
      </c>
      <c r="B760" t="s">
        <v>314</v>
      </c>
      <c r="C760">
        <v>331</v>
      </c>
      <c r="D760" t="s">
        <v>311</v>
      </c>
      <c r="E760" t="s">
        <v>300</v>
      </c>
      <c r="F760" t="s">
        <v>307</v>
      </c>
    </row>
    <row r="761" spans="1:6">
      <c r="A761">
        <v>21237</v>
      </c>
      <c r="B761" t="s">
        <v>315</v>
      </c>
      <c r="C761">
        <v>669</v>
      </c>
      <c r="D761" t="s">
        <v>311</v>
      </c>
      <c r="E761" t="s">
        <v>309</v>
      </c>
      <c r="F761" t="s">
        <v>301</v>
      </c>
    </row>
    <row r="762" spans="1:6">
      <c r="A762">
        <v>21237</v>
      </c>
      <c r="B762" t="s">
        <v>316</v>
      </c>
      <c r="C762">
        <v>6106</v>
      </c>
      <c r="D762" t="s">
        <v>317</v>
      </c>
      <c r="E762" t="s">
        <v>300</v>
      </c>
      <c r="F762" t="s">
        <v>301</v>
      </c>
    </row>
    <row r="763" spans="1:6">
      <c r="A763">
        <v>21237</v>
      </c>
      <c r="B763" t="s">
        <v>318</v>
      </c>
      <c r="C763">
        <v>0</v>
      </c>
      <c r="D763" t="s">
        <v>317</v>
      </c>
      <c r="E763" t="s">
        <v>300</v>
      </c>
      <c r="F763" t="s">
        <v>303</v>
      </c>
    </row>
    <row r="764" spans="1:6">
      <c r="A764">
        <v>21237</v>
      </c>
      <c r="B764" t="s">
        <v>319</v>
      </c>
      <c r="C764">
        <v>5927</v>
      </c>
      <c r="D764" t="s">
        <v>317</v>
      </c>
      <c r="E764" t="s">
        <v>300</v>
      </c>
      <c r="F764" t="s">
        <v>305</v>
      </c>
    </row>
    <row r="765" spans="1:6">
      <c r="A765">
        <v>21237</v>
      </c>
      <c r="B765" t="s">
        <v>320</v>
      </c>
      <c r="C765">
        <v>179</v>
      </c>
      <c r="D765" t="s">
        <v>317</v>
      </c>
      <c r="E765" t="s">
        <v>300</v>
      </c>
      <c r="F765" t="s">
        <v>307</v>
      </c>
    </row>
    <row r="766" spans="1:6">
      <c r="A766">
        <v>21237</v>
      </c>
      <c r="B766" t="s">
        <v>321</v>
      </c>
      <c r="C766">
        <v>95</v>
      </c>
      <c r="D766" t="s">
        <v>317</v>
      </c>
      <c r="E766" t="s">
        <v>309</v>
      </c>
      <c r="F766" t="s">
        <v>301</v>
      </c>
    </row>
    <row r="767" spans="1:6">
      <c r="A767">
        <v>21239</v>
      </c>
      <c r="B767" t="s">
        <v>298</v>
      </c>
      <c r="C767">
        <v>999</v>
      </c>
      <c r="D767" t="s">
        <v>299</v>
      </c>
      <c r="E767" t="s">
        <v>300</v>
      </c>
      <c r="F767" t="s">
        <v>301</v>
      </c>
    </row>
    <row r="768" spans="1:6">
      <c r="A768">
        <v>21239</v>
      </c>
      <c r="B768" t="s">
        <v>302</v>
      </c>
      <c r="C768">
        <v>0</v>
      </c>
      <c r="D768" t="s">
        <v>299</v>
      </c>
      <c r="E768" t="s">
        <v>300</v>
      </c>
      <c r="F768" t="s">
        <v>303</v>
      </c>
    </row>
    <row r="769" spans="1:6">
      <c r="A769">
        <v>21239</v>
      </c>
      <c r="B769" t="s">
        <v>304</v>
      </c>
      <c r="C769">
        <v>823</v>
      </c>
      <c r="D769" t="s">
        <v>299</v>
      </c>
      <c r="E769" t="s">
        <v>300</v>
      </c>
      <c r="F769" t="s">
        <v>305</v>
      </c>
    </row>
    <row r="770" spans="1:6">
      <c r="A770">
        <v>21239</v>
      </c>
      <c r="B770" t="s">
        <v>306</v>
      </c>
      <c r="C770">
        <v>176</v>
      </c>
      <c r="D770" t="s">
        <v>299</v>
      </c>
      <c r="E770" t="s">
        <v>300</v>
      </c>
      <c r="F770" t="s">
        <v>307</v>
      </c>
    </row>
    <row r="771" spans="1:6">
      <c r="A771">
        <v>21239</v>
      </c>
      <c r="B771" t="s">
        <v>308</v>
      </c>
      <c r="C771">
        <v>274</v>
      </c>
      <c r="D771" t="s">
        <v>299</v>
      </c>
      <c r="E771" t="s">
        <v>309</v>
      </c>
      <c r="F771" t="s">
        <v>301</v>
      </c>
    </row>
    <row r="772" spans="1:6">
      <c r="A772">
        <v>21239</v>
      </c>
      <c r="B772" t="s">
        <v>310</v>
      </c>
      <c r="C772">
        <v>11105</v>
      </c>
      <c r="D772" t="s">
        <v>311</v>
      </c>
      <c r="E772" t="s">
        <v>300</v>
      </c>
      <c r="F772" t="s">
        <v>301</v>
      </c>
    </row>
    <row r="773" spans="1:6">
      <c r="A773">
        <v>21239</v>
      </c>
      <c r="B773" t="s">
        <v>312</v>
      </c>
      <c r="C773">
        <v>21</v>
      </c>
      <c r="D773" t="s">
        <v>311</v>
      </c>
      <c r="E773" t="s">
        <v>300</v>
      </c>
      <c r="F773" t="s">
        <v>303</v>
      </c>
    </row>
    <row r="774" spans="1:6">
      <c r="A774">
        <v>21239</v>
      </c>
      <c r="B774" t="s">
        <v>313</v>
      </c>
      <c r="C774">
        <v>10319</v>
      </c>
      <c r="D774" t="s">
        <v>311</v>
      </c>
      <c r="E774" t="s">
        <v>300</v>
      </c>
      <c r="F774" t="s">
        <v>305</v>
      </c>
    </row>
    <row r="775" spans="1:6">
      <c r="A775">
        <v>21239</v>
      </c>
      <c r="B775" t="s">
        <v>314</v>
      </c>
      <c r="C775">
        <v>765</v>
      </c>
      <c r="D775" t="s">
        <v>311</v>
      </c>
      <c r="E775" t="s">
        <v>300</v>
      </c>
      <c r="F775" t="s">
        <v>307</v>
      </c>
    </row>
    <row r="776" spans="1:6">
      <c r="A776">
        <v>21239</v>
      </c>
      <c r="B776" t="s">
        <v>315</v>
      </c>
      <c r="C776">
        <v>441</v>
      </c>
      <c r="D776" t="s">
        <v>311</v>
      </c>
      <c r="E776" t="s">
        <v>309</v>
      </c>
      <c r="F776" t="s">
        <v>301</v>
      </c>
    </row>
    <row r="777" spans="1:6">
      <c r="A777">
        <v>21239</v>
      </c>
      <c r="B777" t="s">
        <v>316</v>
      </c>
      <c r="C777">
        <v>6207</v>
      </c>
      <c r="D777" t="s">
        <v>317</v>
      </c>
      <c r="E777" t="s">
        <v>300</v>
      </c>
      <c r="F777" t="s">
        <v>301</v>
      </c>
    </row>
    <row r="778" spans="1:6">
      <c r="A778">
        <v>21239</v>
      </c>
      <c r="B778" t="s">
        <v>318</v>
      </c>
      <c r="C778">
        <v>0</v>
      </c>
      <c r="D778" t="s">
        <v>317</v>
      </c>
      <c r="E778" t="s">
        <v>300</v>
      </c>
      <c r="F778" t="s">
        <v>303</v>
      </c>
    </row>
    <row r="779" spans="1:6">
      <c r="A779">
        <v>21239</v>
      </c>
      <c r="B779" t="s">
        <v>319</v>
      </c>
      <c r="C779">
        <v>5968</v>
      </c>
      <c r="D779" t="s">
        <v>317</v>
      </c>
      <c r="E779" t="s">
        <v>300</v>
      </c>
      <c r="F779" t="s">
        <v>305</v>
      </c>
    </row>
    <row r="780" spans="1:6">
      <c r="A780">
        <v>21239</v>
      </c>
      <c r="B780" t="s">
        <v>320</v>
      </c>
      <c r="C780">
        <v>239</v>
      </c>
      <c r="D780" t="s">
        <v>317</v>
      </c>
      <c r="E780" t="s">
        <v>300</v>
      </c>
      <c r="F780" t="s">
        <v>307</v>
      </c>
    </row>
    <row r="781" spans="1:6">
      <c r="A781">
        <v>21239</v>
      </c>
      <c r="B781" t="s">
        <v>321</v>
      </c>
      <c r="C781">
        <v>118</v>
      </c>
      <c r="D781" t="s">
        <v>317</v>
      </c>
      <c r="E781" t="s">
        <v>309</v>
      </c>
      <c r="F781" t="s">
        <v>301</v>
      </c>
    </row>
    <row r="782" spans="1:6">
      <c r="A782">
        <v>21244</v>
      </c>
      <c r="B782" t="s">
        <v>298</v>
      </c>
      <c r="C782">
        <v>2455</v>
      </c>
      <c r="D782" t="s">
        <v>299</v>
      </c>
      <c r="E782" t="s">
        <v>300</v>
      </c>
      <c r="F782" t="s">
        <v>301</v>
      </c>
    </row>
    <row r="783" spans="1:6">
      <c r="A783">
        <v>21244</v>
      </c>
      <c r="B783" t="s">
        <v>302</v>
      </c>
      <c r="C783">
        <v>0</v>
      </c>
      <c r="D783" t="s">
        <v>299</v>
      </c>
      <c r="E783" t="s">
        <v>300</v>
      </c>
      <c r="F783" t="s">
        <v>303</v>
      </c>
    </row>
    <row r="784" spans="1:6">
      <c r="A784">
        <v>21244</v>
      </c>
      <c r="B784" t="s">
        <v>304</v>
      </c>
      <c r="C784">
        <v>2310</v>
      </c>
      <c r="D784" t="s">
        <v>299</v>
      </c>
      <c r="E784" t="s">
        <v>300</v>
      </c>
      <c r="F784" t="s">
        <v>305</v>
      </c>
    </row>
    <row r="785" spans="1:6">
      <c r="A785">
        <v>21244</v>
      </c>
      <c r="B785" t="s">
        <v>306</v>
      </c>
      <c r="C785">
        <v>145</v>
      </c>
      <c r="D785" t="s">
        <v>299</v>
      </c>
      <c r="E785" t="s">
        <v>300</v>
      </c>
      <c r="F785" t="s">
        <v>307</v>
      </c>
    </row>
    <row r="786" spans="1:6">
      <c r="A786">
        <v>21244</v>
      </c>
      <c r="B786" t="s">
        <v>308</v>
      </c>
      <c r="C786">
        <v>123</v>
      </c>
      <c r="D786" t="s">
        <v>299</v>
      </c>
      <c r="E786" t="s">
        <v>309</v>
      </c>
      <c r="F786" t="s">
        <v>301</v>
      </c>
    </row>
    <row r="787" spans="1:6">
      <c r="A787">
        <v>21244</v>
      </c>
      <c r="B787" t="s">
        <v>310</v>
      </c>
      <c r="C787">
        <v>13620</v>
      </c>
      <c r="D787" t="s">
        <v>311</v>
      </c>
      <c r="E787" t="s">
        <v>300</v>
      </c>
      <c r="F787" t="s">
        <v>301</v>
      </c>
    </row>
    <row r="788" spans="1:6">
      <c r="A788">
        <v>21244</v>
      </c>
      <c r="B788" t="s">
        <v>312</v>
      </c>
      <c r="C788">
        <v>0</v>
      </c>
      <c r="D788" t="s">
        <v>311</v>
      </c>
      <c r="E788" t="s">
        <v>300</v>
      </c>
      <c r="F788" t="s">
        <v>303</v>
      </c>
    </row>
    <row r="789" spans="1:6">
      <c r="A789">
        <v>21244</v>
      </c>
      <c r="B789" t="s">
        <v>313</v>
      </c>
      <c r="C789">
        <v>12858</v>
      </c>
      <c r="D789" t="s">
        <v>311</v>
      </c>
      <c r="E789" t="s">
        <v>300</v>
      </c>
      <c r="F789" t="s">
        <v>305</v>
      </c>
    </row>
    <row r="790" spans="1:6">
      <c r="A790">
        <v>21244</v>
      </c>
      <c r="B790" t="s">
        <v>314</v>
      </c>
      <c r="C790">
        <v>762</v>
      </c>
      <c r="D790" t="s">
        <v>311</v>
      </c>
      <c r="E790" t="s">
        <v>300</v>
      </c>
      <c r="F790" t="s">
        <v>307</v>
      </c>
    </row>
    <row r="791" spans="1:6">
      <c r="A791">
        <v>21244</v>
      </c>
      <c r="B791" t="s">
        <v>315</v>
      </c>
      <c r="C791">
        <v>575</v>
      </c>
      <c r="D791" t="s">
        <v>311</v>
      </c>
      <c r="E791" t="s">
        <v>309</v>
      </c>
      <c r="F791" t="s">
        <v>301</v>
      </c>
    </row>
    <row r="792" spans="1:6">
      <c r="A792">
        <v>21244</v>
      </c>
      <c r="B792" t="s">
        <v>316</v>
      </c>
      <c r="C792">
        <v>9074</v>
      </c>
      <c r="D792" t="s">
        <v>317</v>
      </c>
      <c r="E792" t="s">
        <v>300</v>
      </c>
      <c r="F792" t="s">
        <v>301</v>
      </c>
    </row>
    <row r="793" spans="1:6">
      <c r="A793">
        <v>21244</v>
      </c>
      <c r="B793" t="s">
        <v>318</v>
      </c>
      <c r="C793">
        <v>19</v>
      </c>
      <c r="D793" t="s">
        <v>317</v>
      </c>
      <c r="E793" t="s">
        <v>300</v>
      </c>
      <c r="F793" t="s">
        <v>303</v>
      </c>
    </row>
    <row r="794" spans="1:6">
      <c r="A794">
        <v>21244</v>
      </c>
      <c r="B794" t="s">
        <v>319</v>
      </c>
      <c r="C794">
        <v>8655</v>
      </c>
      <c r="D794" t="s">
        <v>317</v>
      </c>
      <c r="E794" t="s">
        <v>300</v>
      </c>
      <c r="F794" t="s">
        <v>305</v>
      </c>
    </row>
    <row r="795" spans="1:6">
      <c r="A795">
        <v>21244</v>
      </c>
      <c r="B795" t="s">
        <v>320</v>
      </c>
      <c r="C795">
        <v>400</v>
      </c>
      <c r="D795" t="s">
        <v>317</v>
      </c>
      <c r="E795" t="s">
        <v>300</v>
      </c>
      <c r="F795" t="s">
        <v>307</v>
      </c>
    </row>
    <row r="796" spans="1:6">
      <c r="A796">
        <v>21244</v>
      </c>
      <c r="B796" t="s">
        <v>321</v>
      </c>
      <c r="C796">
        <v>214</v>
      </c>
      <c r="D796" t="s">
        <v>317</v>
      </c>
      <c r="E796" t="s">
        <v>309</v>
      </c>
      <c r="F796" t="s">
        <v>301</v>
      </c>
    </row>
    <row r="797" spans="1:6">
      <c r="A797">
        <v>21286</v>
      </c>
      <c r="B797" t="s">
        <v>298</v>
      </c>
      <c r="C797">
        <v>446</v>
      </c>
      <c r="D797" t="s">
        <v>299</v>
      </c>
      <c r="E797" t="s">
        <v>300</v>
      </c>
      <c r="F797" t="s">
        <v>301</v>
      </c>
    </row>
    <row r="798" spans="1:6">
      <c r="A798">
        <v>21286</v>
      </c>
      <c r="B798" t="s">
        <v>302</v>
      </c>
      <c r="C798">
        <v>0</v>
      </c>
      <c r="D798" t="s">
        <v>299</v>
      </c>
      <c r="E798" t="s">
        <v>300</v>
      </c>
      <c r="F798" t="s">
        <v>303</v>
      </c>
    </row>
    <row r="799" spans="1:6">
      <c r="A799">
        <v>21286</v>
      </c>
      <c r="B799" t="s">
        <v>304</v>
      </c>
      <c r="C799">
        <v>428</v>
      </c>
      <c r="D799" t="s">
        <v>299</v>
      </c>
      <c r="E799" t="s">
        <v>300</v>
      </c>
      <c r="F799" t="s">
        <v>305</v>
      </c>
    </row>
    <row r="800" spans="1:6">
      <c r="A800">
        <v>21286</v>
      </c>
      <c r="B800" t="s">
        <v>306</v>
      </c>
      <c r="C800">
        <v>18</v>
      </c>
      <c r="D800" t="s">
        <v>299</v>
      </c>
      <c r="E800" t="s">
        <v>300</v>
      </c>
      <c r="F800" t="s">
        <v>307</v>
      </c>
    </row>
    <row r="801" spans="1:6">
      <c r="A801">
        <v>21286</v>
      </c>
      <c r="B801" t="s">
        <v>308</v>
      </c>
      <c r="C801">
        <v>125</v>
      </c>
      <c r="D801" t="s">
        <v>299</v>
      </c>
      <c r="E801" t="s">
        <v>309</v>
      </c>
      <c r="F801" t="s">
        <v>301</v>
      </c>
    </row>
    <row r="802" spans="1:6">
      <c r="A802">
        <v>21286</v>
      </c>
      <c r="B802" t="s">
        <v>310</v>
      </c>
      <c r="C802">
        <v>5153</v>
      </c>
      <c r="D802" t="s">
        <v>311</v>
      </c>
      <c r="E802" t="s">
        <v>300</v>
      </c>
      <c r="F802" t="s">
        <v>301</v>
      </c>
    </row>
    <row r="803" spans="1:6">
      <c r="A803">
        <v>21286</v>
      </c>
      <c r="B803" t="s">
        <v>312</v>
      </c>
      <c r="C803">
        <v>49</v>
      </c>
      <c r="D803" t="s">
        <v>311</v>
      </c>
      <c r="E803" t="s">
        <v>300</v>
      </c>
      <c r="F803" t="s">
        <v>303</v>
      </c>
    </row>
    <row r="804" spans="1:6">
      <c r="A804">
        <v>21286</v>
      </c>
      <c r="B804" t="s">
        <v>313</v>
      </c>
      <c r="C804">
        <v>4748</v>
      </c>
      <c r="D804" t="s">
        <v>311</v>
      </c>
      <c r="E804" t="s">
        <v>300</v>
      </c>
      <c r="F804" t="s">
        <v>305</v>
      </c>
    </row>
    <row r="805" spans="1:6">
      <c r="A805">
        <v>21286</v>
      </c>
      <c r="B805" t="s">
        <v>314</v>
      </c>
      <c r="C805">
        <v>356</v>
      </c>
      <c r="D805" t="s">
        <v>311</v>
      </c>
      <c r="E805" t="s">
        <v>300</v>
      </c>
      <c r="F805" t="s">
        <v>307</v>
      </c>
    </row>
    <row r="806" spans="1:6">
      <c r="A806">
        <v>21286</v>
      </c>
      <c r="B806" t="s">
        <v>315</v>
      </c>
      <c r="C806">
        <v>463</v>
      </c>
      <c r="D806" t="s">
        <v>311</v>
      </c>
      <c r="E806" t="s">
        <v>309</v>
      </c>
      <c r="F806" t="s">
        <v>301</v>
      </c>
    </row>
    <row r="807" spans="1:6">
      <c r="A807">
        <v>21286</v>
      </c>
      <c r="B807" t="s">
        <v>316</v>
      </c>
      <c r="C807">
        <v>8400</v>
      </c>
      <c r="D807" t="s">
        <v>317</v>
      </c>
      <c r="E807" t="s">
        <v>300</v>
      </c>
      <c r="F807" t="s">
        <v>301</v>
      </c>
    </row>
    <row r="808" spans="1:6">
      <c r="A808">
        <v>21286</v>
      </c>
      <c r="B808" t="s">
        <v>318</v>
      </c>
      <c r="C808">
        <v>0</v>
      </c>
      <c r="D808" t="s">
        <v>317</v>
      </c>
      <c r="E808" t="s">
        <v>300</v>
      </c>
      <c r="F808" t="s">
        <v>303</v>
      </c>
    </row>
    <row r="809" spans="1:6">
      <c r="A809">
        <v>21286</v>
      </c>
      <c r="B809" t="s">
        <v>319</v>
      </c>
      <c r="C809">
        <v>8223</v>
      </c>
      <c r="D809" t="s">
        <v>317</v>
      </c>
      <c r="E809" t="s">
        <v>300</v>
      </c>
      <c r="F809" t="s">
        <v>305</v>
      </c>
    </row>
    <row r="810" spans="1:6">
      <c r="A810">
        <v>21286</v>
      </c>
      <c r="B810" t="s">
        <v>320</v>
      </c>
      <c r="C810">
        <v>177</v>
      </c>
      <c r="D810" t="s">
        <v>317</v>
      </c>
      <c r="E810" t="s">
        <v>300</v>
      </c>
      <c r="F810" t="s">
        <v>307</v>
      </c>
    </row>
    <row r="811" spans="1:6">
      <c r="A811">
        <v>21286</v>
      </c>
      <c r="B811" t="s">
        <v>321</v>
      </c>
      <c r="C811">
        <v>167</v>
      </c>
      <c r="D811" t="s">
        <v>317</v>
      </c>
      <c r="E811" t="s">
        <v>309</v>
      </c>
      <c r="F811" t="s">
        <v>301</v>
      </c>
    </row>
  </sheetData>
  <autoFilter ref="E1:E865" xr:uid="{A400E708-B2A0-4D44-8E57-468E1034C86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A09-4334-4D6D-B0C2-865EDB0875CD}">
  <dimension ref="A1:C17"/>
  <sheetViews>
    <sheetView workbookViewId="0">
      <selection activeCell="A13" sqref="A13"/>
    </sheetView>
  </sheetViews>
  <sheetFormatPr defaultRowHeight="15"/>
  <cols>
    <col min="1" max="1" width="52" customWidth="1"/>
    <col min="2" max="2" width="23.28515625" customWidth="1"/>
    <col min="3" max="3" width="24.28515625" customWidth="1"/>
    <col min="4" max="4" width="31.140625" customWidth="1"/>
  </cols>
  <sheetData>
    <row r="1" spans="1:3">
      <c r="A1" t="s">
        <v>322</v>
      </c>
      <c r="B1" t="s">
        <v>4</v>
      </c>
      <c r="C1" t="s">
        <v>323</v>
      </c>
    </row>
    <row r="2" spans="1:3">
      <c r="A2" t="s">
        <v>324</v>
      </c>
      <c r="B2" s="3">
        <v>10</v>
      </c>
      <c r="C2" t="s">
        <v>325</v>
      </c>
    </row>
    <row r="3" spans="1:3">
      <c r="A3" t="s">
        <v>326</v>
      </c>
      <c r="B3">
        <v>0</v>
      </c>
    </row>
    <row r="4" spans="1:3">
      <c r="A4" t="s">
        <v>327</v>
      </c>
      <c r="B4">
        <v>4</v>
      </c>
    </row>
    <row r="5" spans="1:3">
      <c r="A5" t="s">
        <v>328</v>
      </c>
      <c r="B5">
        <v>6</v>
      </c>
    </row>
    <row r="6" spans="1:3">
      <c r="A6" t="s">
        <v>329</v>
      </c>
      <c r="B6">
        <v>1</v>
      </c>
      <c r="C6" s="3"/>
    </row>
    <row r="7" spans="1:3">
      <c r="A7" t="s">
        <v>330</v>
      </c>
      <c r="B7">
        <v>2</v>
      </c>
      <c r="C7" s="3"/>
    </row>
    <row r="8" spans="1:3">
      <c r="A8" t="s">
        <v>331</v>
      </c>
      <c r="B8">
        <v>2</v>
      </c>
    </row>
    <row r="9" spans="1:3">
      <c r="A9" t="s">
        <v>332</v>
      </c>
      <c r="B9">
        <v>3</v>
      </c>
    </row>
    <row r="10" spans="1:3">
      <c r="A10" t="s">
        <v>333</v>
      </c>
      <c r="B10">
        <v>4</v>
      </c>
    </row>
    <row r="11" spans="1:3">
      <c r="A11" t="s">
        <v>334</v>
      </c>
      <c r="B11">
        <v>5</v>
      </c>
    </row>
    <row r="12" spans="1:3">
      <c r="A12" s="3" t="s">
        <v>335</v>
      </c>
      <c r="B12">
        <v>6</v>
      </c>
    </row>
    <row r="13" spans="1:3">
      <c r="A13" t="s">
        <v>336</v>
      </c>
      <c r="B13">
        <v>6</v>
      </c>
    </row>
    <row r="14" spans="1:3">
      <c r="A14" t="s">
        <v>337</v>
      </c>
      <c r="B14">
        <v>7</v>
      </c>
    </row>
    <row r="15" spans="1:3">
      <c r="A15" t="s">
        <v>338</v>
      </c>
      <c r="B15">
        <v>8</v>
      </c>
    </row>
    <row r="16" spans="1:3">
      <c r="A16" t="s">
        <v>339</v>
      </c>
      <c r="B16">
        <v>9</v>
      </c>
    </row>
    <row r="17" spans="1:2">
      <c r="A17" t="s">
        <v>340</v>
      </c>
      <c r="B1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8CC-1374-4046-BA39-63546EAB94B4}">
  <dimension ref="A1:G55"/>
  <sheetViews>
    <sheetView workbookViewId="0">
      <selection activeCell="G2" sqref="G2"/>
    </sheetView>
  </sheetViews>
  <sheetFormatPr defaultRowHeight="15"/>
  <cols>
    <col min="2" max="2" width="12.7109375" customWidth="1"/>
    <col min="4" max="4" width="21.42578125" customWidth="1"/>
    <col min="5" max="5" width="19.5703125" customWidth="1"/>
  </cols>
  <sheetData>
    <row r="1" spans="1:7">
      <c r="A1" t="s">
        <v>2</v>
      </c>
      <c r="B1" t="s">
        <v>341</v>
      </c>
      <c r="C1" t="s">
        <v>342</v>
      </c>
      <c r="D1" t="s">
        <v>343</v>
      </c>
      <c r="E1" t="s">
        <v>344</v>
      </c>
      <c r="F1" t="s">
        <v>3</v>
      </c>
      <c r="G1" t="s">
        <v>345</v>
      </c>
    </row>
    <row r="2" spans="1:7">
      <c r="A2">
        <f>School_Enrollment_Point!E2</f>
        <v>21013</v>
      </c>
      <c r="B2" s="5">
        <f>_xlfn.XLOOKUP(A2, Library_Point!$C$2:$C$19, Library_Point!$E$2:$E$19, 0)</f>
        <v>0</v>
      </c>
      <c r="C2">
        <f>_xlfn.XLOOKUP(A2, LFL_Point!$E$2:$E$35, LFL_Point!$H$2:$H$35,0)</f>
        <v>0</v>
      </c>
      <c r="D2">
        <f>_xlfn.XLOOKUP(A2, School_Enrollment_Point!$E$2:$E$55, School_Enrollment_Point!$I$2:$I$55,0)</f>
        <v>6</v>
      </c>
      <c r="E2">
        <f>_xlfn.XLOOKUP(A2, Internet_Access_Point!$H$2:$H$55, Internet_Access_Point!$O$2:$O$55,0)</f>
        <v>9</v>
      </c>
      <c r="F2">
        <f>SUM(B2,C2,D2,E2)</f>
        <v>15</v>
      </c>
      <c r="G2" t="str" cm="1">
        <f t="array" ref="G2">_xlfn.IFS(
  F2&lt;10, "0-9",
  F2&lt;20, "10-19",
  F2&lt;30, "20-29",
  F2&lt;40, "30-39",
  F2&lt;50, "40-49",
  F2&gt;=50, "Over 50"
)</f>
        <v>10-19</v>
      </c>
    </row>
    <row r="3" spans="1:7">
      <c r="A3">
        <f>School_Enrollment_Point!E3</f>
        <v>21030</v>
      </c>
      <c r="B3" s="5">
        <f>_xlfn.XLOOKUP(A3, Library_Point!$C$2:$C$19, Library_Point!$E$2:$E$19, 0)</f>
        <v>10</v>
      </c>
      <c r="C3">
        <f>_xlfn.XLOOKUP(A3, LFL_Point!$E$2:$E$35, LFL_Point!$H$2:$H$35,0)</f>
        <v>2</v>
      </c>
      <c r="D3">
        <f>_xlfn.XLOOKUP(A3, School_Enrollment_Point!$E$2:$E$55, School_Enrollment_Point!$I$2:$I$55,0)</f>
        <v>6</v>
      </c>
      <c r="E3">
        <f>_xlfn.XLOOKUP(A3, Internet_Access_Point!$H$2:$H$55, Internet_Access_Point!$O$2:$O$55,0)</f>
        <v>9</v>
      </c>
      <c r="F3">
        <f t="shared" ref="F3:F55" si="0">SUM(B3,C3,D3,E3)</f>
        <v>27</v>
      </c>
      <c r="G3" t="str" cm="1">
        <f t="array" ref="G3">_xlfn.IFS(
  F3&lt;10, "0-9",
  F3&lt;20, "10-19",
  F3&lt;30, "20-29",
  F3&lt;40, "30-39",
  F3&lt;50, "40-49",
  F3&gt;=50, "Over 50"
)</f>
        <v>20-29</v>
      </c>
    </row>
    <row r="4" spans="1:7">
      <c r="A4">
        <f>School_Enrollment_Point!E4</f>
        <v>21031</v>
      </c>
      <c r="B4" s="5">
        <f>_xlfn.XLOOKUP(A4, Library_Point!$C$2:$C$19, Library_Point!$E$2:$E$19, 0)</f>
        <v>0</v>
      </c>
      <c r="C4">
        <f>_xlfn.XLOOKUP(A4, LFL_Point!$E$2:$E$35, LFL_Point!$H$2:$H$35,0)</f>
        <v>0</v>
      </c>
      <c r="D4">
        <f>_xlfn.XLOOKUP(A4, School_Enrollment_Point!$E$2:$E$55, School_Enrollment_Point!$I$2:$I$55,0)</f>
        <v>0</v>
      </c>
      <c r="E4">
        <f>_xlfn.XLOOKUP(A4, Internet_Access_Point!$H$2:$H$55, Internet_Access_Point!$O$2:$O$55,0)</f>
        <v>10</v>
      </c>
      <c r="F4">
        <f t="shared" si="0"/>
        <v>10</v>
      </c>
      <c r="G4" t="str" cm="1">
        <f t="array" ref="G4">_xlfn.IFS(
  F4&lt;10, "0-9",
  F4&lt;20, "10-19",
  F4&lt;30, "20-29",
  F4&lt;40, "30-39",
  F4&lt;50, "40-49",
  F4&gt;=50, "Over 50"
)</f>
        <v>10-19</v>
      </c>
    </row>
    <row r="5" spans="1:7">
      <c r="A5">
        <f>School_Enrollment_Point!E5</f>
        <v>21043</v>
      </c>
      <c r="B5" s="5">
        <f>_xlfn.XLOOKUP(A5, Library_Point!$C$2:$C$19, Library_Point!$E$2:$E$19, 0)</f>
        <v>0</v>
      </c>
      <c r="C5">
        <f>_xlfn.XLOOKUP(A5, LFL_Point!$E$2:$E$35, LFL_Point!$H$2:$H$35,0)</f>
        <v>0</v>
      </c>
      <c r="D5">
        <f>_xlfn.XLOOKUP(A5, School_Enrollment_Point!$E$2:$E$55, School_Enrollment_Point!$I$2:$I$55,0)</f>
        <v>6</v>
      </c>
      <c r="E5">
        <f>_xlfn.XLOOKUP(A5, Internet_Access_Point!$H$2:$H$55, Internet_Access_Point!$O$2:$O$55,0)</f>
        <v>10</v>
      </c>
      <c r="F5">
        <f t="shared" si="0"/>
        <v>16</v>
      </c>
      <c r="G5" t="str" cm="1">
        <f t="array" ref="G5">_xlfn.IFS(
  F5&lt;10, "0-9",
  F5&lt;20, "10-19",
  F5&lt;30, "20-29",
  F5&lt;40, "30-39",
  F5&lt;50, "40-49",
  F5&gt;=50, "Over 50"
)</f>
        <v>10-19</v>
      </c>
    </row>
    <row r="6" spans="1:7">
      <c r="A6">
        <f>School_Enrollment_Point!E6</f>
        <v>21051</v>
      </c>
      <c r="B6" s="5">
        <f>_xlfn.XLOOKUP(A6, Library_Point!$C$2:$C$19, Library_Point!$E$2:$E$19, 0)</f>
        <v>0</v>
      </c>
      <c r="C6">
        <f>_xlfn.XLOOKUP(A6, LFL_Point!$E$2:$E$35, LFL_Point!$H$2:$H$35,0)</f>
        <v>0</v>
      </c>
      <c r="D6">
        <f>_xlfn.XLOOKUP(A6, School_Enrollment_Point!$E$2:$E$55, School_Enrollment_Point!$I$2:$I$55,0)</f>
        <v>4</v>
      </c>
      <c r="E6">
        <f>_xlfn.XLOOKUP(A6, Internet_Access_Point!$H$2:$H$55, Internet_Access_Point!$O$2:$O$55,0)</f>
        <v>10</v>
      </c>
      <c r="F6">
        <f t="shared" si="0"/>
        <v>14</v>
      </c>
      <c r="G6" t="str" cm="1">
        <f t="array" ref="G6">_xlfn.IFS(
  F6&lt;10, "0-9",
  F6&lt;20, "10-19",
  F6&lt;30, "20-29",
  F6&lt;40, "30-39",
  F6&lt;50, "40-49",
  F6&gt;=50, "Over 50"
)</f>
        <v>10-19</v>
      </c>
    </row>
    <row r="7" spans="1:7">
      <c r="A7">
        <f>School_Enrollment_Point!E7</f>
        <v>21052</v>
      </c>
      <c r="B7" s="5">
        <f>_xlfn.XLOOKUP(A7, Library_Point!$C$2:$C$19, Library_Point!$E$2:$E$19, 0)</f>
        <v>0</v>
      </c>
      <c r="C7">
        <f>_xlfn.XLOOKUP(A7, LFL_Point!$E$2:$E$35, LFL_Point!$H$2:$H$35,0)</f>
        <v>0</v>
      </c>
      <c r="D7">
        <f>_xlfn.XLOOKUP(A7, School_Enrollment_Point!$E$2:$E$55, School_Enrollment_Point!$I$2:$I$55,0)</f>
        <v>6</v>
      </c>
      <c r="E7">
        <f>_xlfn.XLOOKUP(A7, Internet_Access_Point!$H$2:$H$55, Internet_Access_Point!$O$2:$O$55,0)</f>
        <v>10</v>
      </c>
      <c r="F7">
        <f t="shared" si="0"/>
        <v>16</v>
      </c>
      <c r="G7" t="str" cm="1">
        <f t="array" ref="G7">_xlfn.IFS(
  F7&lt;10, "0-9",
  F7&lt;20, "10-19",
  F7&lt;30, "20-29",
  F7&lt;40, "30-39",
  F7&lt;50, "40-49",
  F7&gt;=50, "Over 50"
)</f>
        <v>10-19</v>
      </c>
    </row>
    <row r="8" spans="1:7">
      <c r="A8">
        <f>School_Enrollment_Point!E8</f>
        <v>21053</v>
      </c>
      <c r="B8" s="5">
        <f>_xlfn.XLOOKUP(A8, Library_Point!$C$2:$C$19, Library_Point!$E$2:$E$19, 0)</f>
        <v>0</v>
      </c>
      <c r="C8">
        <f>_xlfn.XLOOKUP(A8, LFL_Point!$E$2:$E$35, LFL_Point!$H$2:$H$35,0)</f>
        <v>0</v>
      </c>
      <c r="D8">
        <f>_xlfn.XLOOKUP(A8, School_Enrollment_Point!$E$2:$E$55, School_Enrollment_Point!$I$2:$I$55,0)</f>
        <v>6</v>
      </c>
      <c r="E8">
        <f>_xlfn.XLOOKUP(A8, Internet_Access_Point!$H$2:$H$55, Internet_Access_Point!$O$2:$O$55,0)</f>
        <v>9</v>
      </c>
      <c r="F8">
        <f t="shared" si="0"/>
        <v>15</v>
      </c>
      <c r="G8" t="str" cm="1">
        <f t="array" ref="G8">_xlfn.IFS(
  F8&lt;10, "0-9",
  F8&lt;20, "10-19",
  F8&lt;30, "20-29",
  F8&lt;40, "30-39",
  F8&lt;50, "40-49",
  F8&gt;=50, "Over 50"
)</f>
        <v>10-19</v>
      </c>
    </row>
    <row r="9" spans="1:7">
      <c r="A9">
        <f>School_Enrollment_Point!E9</f>
        <v>21057</v>
      </c>
      <c r="B9" s="5">
        <f>_xlfn.XLOOKUP(A9, Library_Point!$C$2:$C$19, Library_Point!$E$2:$E$19, 0)</f>
        <v>0</v>
      </c>
      <c r="C9">
        <f>_xlfn.XLOOKUP(A9, LFL_Point!$E$2:$E$35, LFL_Point!$H$2:$H$35,0)</f>
        <v>2</v>
      </c>
      <c r="D9">
        <f>_xlfn.XLOOKUP(A9, School_Enrollment_Point!$E$2:$E$55, School_Enrollment_Point!$I$2:$I$55,0)</f>
        <v>6</v>
      </c>
      <c r="E9">
        <f>_xlfn.XLOOKUP(A9, Internet_Access_Point!$H$2:$H$55, Internet_Access_Point!$O$2:$O$55,0)</f>
        <v>8</v>
      </c>
      <c r="F9">
        <f t="shared" si="0"/>
        <v>16</v>
      </c>
      <c r="G9" t="str" cm="1">
        <f t="array" ref="G9">_xlfn.IFS(
  F9&lt;10, "0-9",
  F9&lt;20, "10-19",
  F9&lt;30, "20-29",
  F9&lt;40, "30-39",
  F9&lt;50, "40-49",
  F9&gt;=50, "Over 50"
)</f>
        <v>10-19</v>
      </c>
    </row>
    <row r="10" spans="1:7">
      <c r="A10">
        <f>School_Enrollment_Point!E10</f>
        <v>21071</v>
      </c>
      <c r="B10" s="5">
        <f>_xlfn.XLOOKUP(A10, Library_Point!$C$2:$C$19, Library_Point!$E$2:$E$19, 0)</f>
        <v>0</v>
      </c>
      <c r="C10">
        <f>_xlfn.XLOOKUP(A10, LFL_Point!$E$2:$E$35, LFL_Point!$H$2:$H$35,0)</f>
        <v>1</v>
      </c>
      <c r="D10">
        <f>_xlfn.XLOOKUP(A10, School_Enrollment_Point!$E$2:$E$55, School_Enrollment_Point!$I$2:$I$55,0)</f>
        <v>6</v>
      </c>
      <c r="E10">
        <f>_xlfn.XLOOKUP(A10, Internet_Access_Point!$H$2:$H$55, Internet_Access_Point!$O$2:$O$55,0)</f>
        <v>10</v>
      </c>
      <c r="F10">
        <f t="shared" si="0"/>
        <v>17</v>
      </c>
      <c r="G10" t="str" cm="1">
        <f t="array" ref="G10">_xlfn.IFS(
  F10&lt;10, "0-9",
  F10&lt;20, "10-19",
  F10&lt;30, "20-29",
  F10&lt;40, "30-39",
  F10&lt;50, "40-49",
  F10&gt;=50, "Over 50"
)</f>
        <v>10-19</v>
      </c>
    </row>
    <row r="11" spans="1:7">
      <c r="A11">
        <f>School_Enrollment_Point!E11</f>
        <v>21074</v>
      </c>
      <c r="B11" s="5">
        <f>_xlfn.XLOOKUP(A11, Library_Point!$C$2:$C$19, Library_Point!$E$2:$E$19, 0)</f>
        <v>0</v>
      </c>
      <c r="C11">
        <f>_xlfn.XLOOKUP(A11, LFL_Point!$E$2:$E$35, LFL_Point!$H$2:$H$35,0)</f>
        <v>0</v>
      </c>
      <c r="D11">
        <f>_xlfn.XLOOKUP(A11, School_Enrollment_Point!$E$2:$E$55, School_Enrollment_Point!$I$2:$I$55,0)</f>
        <v>6</v>
      </c>
      <c r="E11">
        <f>_xlfn.XLOOKUP(A11, Internet_Access_Point!$H$2:$H$55, Internet_Access_Point!$O$2:$O$55,0)</f>
        <v>9</v>
      </c>
      <c r="F11">
        <f t="shared" si="0"/>
        <v>15</v>
      </c>
      <c r="G11" t="str" cm="1">
        <f t="array" ref="G11">_xlfn.IFS(
  F11&lt;10, "0-9",
  F11&lt;20, "10-19",
  F11&lt;30, "20-29",
  F11&lt;40, "30-39",
  F11&lt;50, "40-49",
  F11&gt;=50, "Over 50"
)</f>
        <v>10-19</v>
      </c>
    </row>
    <row r="12" spans="1:7">
      <c r="A12">
        <f>School_Enrollment_Point!E12</f>
        <v>21082</v>
      </c>
      <c r="B12" s="5">
        <f>_xlfn.XLOOKUP(A12, Library_Point!$C$2:$C$19, Library_Point!$E$2:$E$19, 0)</f>
        <v>0</v>
      </c>
      <c r="C12">
        <f>_xlfn.XLOOKUP(A12, LFL_Point!$E$2:$E$35, LFL_Point!$H$2:$H$35,0)</f>
        <v>0</v>
      </c>
      <c r="D12">
        <f>_xlfn.XLOOKUP(A12, School_Enrollment_Point!$E$2:$E$55, School_Enrollment_Point!$I$2:$I$55,0)</f>
        <v>4</v>
      </c>
      <c r="E12">
        <f>_xlfn.XLOOKUP(A12, Internet_Access_Point!$H$2:$H$55, Internet_Access_Point!$O$2:$O$55,0)</f>
        <v>9</v>
      </c>
      <c r="F12">
        <f t="shared" si="0"/>
        <v>13</v>
      </c>
      <c r="G12" t="str" cm="1">
        <f t="array" ref="G12">_xlfn.IFS(
  F12&lt;10, "0-9",
  F12&lt;20, "10-19",
  F12&lt;30, "20-29",
  F12&lt;40, "30-39",
  F12&lt;50, "40-49",
  F12&gt;=50, "Over 50"
)</f>
        <v>10-19</v>
      </c>
    </row>
    <row r="13" spans="1:7">
      <c r="A13">
        <f>School_Enrollment_Point!E13</f>
        <v>21085</v>
      </c>
      <c r="B13" s="5">
        <f>_xlfn.XLOOKUP(A13, Library_Point!$C$2:$C$19, Library_Point!$E$2:$E$19, 0)</f>
        <v>0</v>
      </c>
      <c r="C13">
        <f>_xlfn.XLOOKUP(A13, LFL_Point!$E$2:$E$35, LFL_Point!$H$2:$H$35,0)</f>
        <v>0</v>
      </c>
      <c r="D13">
        <f>_xlfn.XLOOKUP(A13, School_Enrollment_Point!$E$2:$E$55, School_Enrollment_Point!$I$2:$I$55,0)</f>
        <v>4</v>
      </c>
      <c r="E13">
        <f>_xlfn.XLOOKUP(A13, Internet_Access_Point!$H$2:$H$55, Internet_Access_Point!$O$2:$O$55,0)</f>
        <v>9</v>
      </c>
      <c r="F13">
        <f t="shared" si="0"/>
        <v>13</v>
      </c>
      <c r="G13" t="str" cm="1">
        <f t="array" ref="G13">_xlfn.IFS(
  F13&lt;10, "0-9",
  F13&lt;20, "10-19",
  F13&lt;30, "20-29",
  F13&lt;40, "30-39",
  F13&lt;50, "40-49",
  F13&gt;=50, "Over 50"
)</f>
        <v>10-19</v>
      </c>
    </row>
    <row r="14" spans="1:7">
      <c r="A14">
        <f>School_Enrollment_Point!E14</f>
        <v>21087</v>
      </c>
      <c r="B14" s="5">
        <f>_xlfn.XLOOKUP(A14, Library_Point!$C$2:$C$19, Library_Point!$E$2:$E$19, 0)</f>
        <v>0</v>
      </c>
      <c r="C14">
        <f>_xlfn.XLOOKUP(A14, LFL_Point!$E$2:$E$35, LFL_Point!$H$2:$H$35,0)</f>
        <v>0</v>
      </c>
      <c r="D14">
        <f>_xlfn.XLOOKUP(A14, School_Enrollment_Point!$E$2:$E$55, School_Enrollment_Point!$I$2:$I$55,0)</f>
        <v>6</v>
      </c>
      <c r="E14">
        <f>_xlfn.XLOOKUP(A14, Internet_Access_Point!$H$2:$H$55, Internet_Access_Point!$O$2:$O$55,0)</f>
        <v>9</v>
      </c>
      <c r="F14">
        <f t="shared" si="0"/>
        <v>15</v>
      </c>
      <c r="G14" t="str" cm="1">
        <f t="array" ref="G14">_xlfn.IFS(
  F14&lt;10, "0-9",
  F14&lt;20, "10-19",
  F14&lt;30, "20-29",
  F14&lt;40, "30-39",
  F14&lt;50, "40-49",
  F14&gt;=50, "Over 50"
)</f>
        <v>10-19</v>
      </c>
    </row>
    <row r="15" spans="1:7">
      <c r="A15">
        <f>School_Enrollment_Point!E15</f>
        <v>21093</v>
      </c>
      <c r="B15" s="5">
        <f>_xlfn.XLOOKUP(A15, Library_Point!$C$2:$C$19, Library_Point!$E$2:$E$19, 0)</f>
        <v>10</v>
      </c>
      <c r="C15">
        <f>_xlfn.XLOOKUP(A15, LFL_Point!$E$2:$E$35, LFL_Point!$H$2:$H$35,0)</f>
        <v>7</v>
      </c>
      <c r="D15">
        <f>_xlfn.XLOOKUP(A15, School_Enrollment_Point!$E$2:$E$55, School_Enrollment_Point!$I$2:$I$55,0)</f>
        <v>6</v>
      </c>
      <c r="E15">
        <f>_xlfn.XLOOKUP(A15, Internet_Access_Point!$H$2:$H$55, Internet_Access_Point!$O$2:$O$55,0)</f>
        <v>9</v>
      </c>
      <c r="F15">
        <f t="shared" si="0"/>
        <v>32</v>
      </c>
      <c r="G15" t="str" cm="1">
        <f t="array" ref="G15">_xlfn.IFS(
  F15&lt;10, "0-9",
  F15&lt;20, "10-19",
  F15&lt;30, "20-29",
  F15&lt;40, "30-39",
  F15&lt;50, "40-49",
  F15&gt;=50, "Over 50"
)</f>
        <v>30-39</v>
      </c>
    </row>
    <row r="16" spans="1:7">
      <c r="A16">
        <f>School_Enrollment_Point!E16</f>
        <v>21102</v>
      </c>
      <c r="B16" s="5">
        <f>_xlfn.XLOOKUP(A16, Library_Point!$C$2:$C$19, Library_Point!$E$2:$E$19, 0)</f>
        <v>0</v>
      </c>
      <c r="C16">
        <f>_xlfn.XLOOKUP(A16, LFL_Point!$E$2:$E$35, LFL_Point!$H$2:$H$35,0)</f>
        <v>0</v>
      </c>
      <c r="D16">
        <f>_xlfn.XLOOKUP(A16, School_Enrollment_Point!$E$2:$E$55, School_Enrollment_Point!$I$2:$I$55,0)</f>
        <v>6</v>
      </c>
      <c r="E16">
        <f>_xlfn.XLOOKUP(A16, Internet_Access_Point!$H$2:$H$55, Internet_Access_Point!$O$2:$O$55,0)</f>
        <v>9</v>
      </c>
      <c r="F16">
        <f t="shared" si="0"/>
        <v>15</v>
      </c>
      <c r="G16" t="str" cm="1">
        <f t="array" ref="G16">_xlfn.IFS(
  F16&lt;10, "0-9",
  F16&lt;20, "10-19",
  F16&lt;30, "20-29",
  F16&lt;40, "30-39",
  F16&lt;50, "40-49",
  F16&gt;=50, "Over 50"
)</f>
        <v>10-19</v>
      </c>
    </row>
    <row r="17" spans="1:7">
      <c r="A17">
        <f>School_Enrollment_Point!E17</f>
        <v>21104</v>
      </c>
      <c r="B17" s="5">
        <f>_xlfn.XLOOKUP(A17, Library_Point!$C$2:$C$19, Library_Point!$E$2:$E$19, 0)</f>
        <v>0</v>
      </c>
      <c r="C17">
        <f>_xlfn.XLOOKUP(A17, LFL_Point!$E$2:$E$35, LFL_Point!$H$2:$H$35,0)</f>
        <v>0</v>
      </c>
      <c r="D17">
        <f>_xlfn.XLOOKUP(A17, School_Enrollment_Point!$E$2:$E$55, School_Enrollment_Point!$I$2:$I$55,0)</f>
        <v>6</v>
      </c>
      <c r="E17">
        <f>_xlfn.XLOOKUP(A17, Internet_Access_Point!$H$2:$H$55, Internet_Access_Point!$O$2:$O$55,0)</f>
        <v>9</v>
      </c>
      <c r="F17">
        <f t="shared" si="0"/>
        <v>15</v>
      </c>
      <c r="G17" t="str" cm="1">
        <f t="array" ref="G17">_xlfn.IFS(
  F17&lt;10, "0-9",
  F17&lt;20, "10-19",
  F17&lt;30, "20-29",
  F17&lt;40, "30-39",
  F17&lt;50, "40-49",
  F17&gt;=50, "Over 50"
)</f>
        <v>10-19</v>
      </c>
    </row>
    <row r="18" spans="1:7">
      <c r="A18">
        <f>School_Enrollment_Point!E18</f>
        <v>21111</v>
      </c>
      <c r="B18" s="5">
        <f>_xlfn.XLOOKUP(A18, Library_Point!$C$2:$C$19, Library_Point!$E$2:$E$19, 0)</f>
        <v>10</v>
      </c>
      <c r="C18">
        <f>_xlfn.XLOOKUP(A18, LFL_Point!$E$2:$E$35, LFL_Point!$H$2:$H$35,0)</f>
        <v>2</v>
      </c>
      <c r="D18">
        <f>_xlfn.XLOOKUP(A18, School_Enrollment_Point!$E$2:$E$55, School_Enrollment_Point!$I$2:$I$55,0)</f>
        <v>4</v>
      </c>
      <c r="E18">
        <f>_xlfn.XLOOKUP(A18, Internet_Access_Point!$H$2:$H$55, Internet_Access_Point!$O$2:$O$55,0)</f>
        <v>10</v>
      </c>
      <c r="F18">
        <f t="shared" si="0"/>
        <v>26</v>
      </c>
      <c r="G18" t="str" cm="1">
        <f t="array" ref="G18">_xlfn.IFS(
  F18&lt;10, "0-9",
  F18&lt;20, "10-19",
  F18&lt;30, "20-29",
  F18&lt;40, "30-39",
  F18&lt;50, "40-49",
  F18&gt;=50, "Over 50"
)</f>
        <v>20-29</v>
      </c>
    </row>
    <row r="19" spans="1:7">
      <c r="A19">
        <f>School_Enrollment_Point!E19</f>
        <v>21117</v>
      </c>
      <c r="B19" s="5">
        <f>_xlfn.XLOOKUP(A19, Library_Point!$C$2:$C$19, Library_Point!$E$2:$E$19, 0)</f>
        <v>10</v>
      </c>
      <c r="C19">
        <f>_xlfn.XLOOKUP(A19, LFL_Point!$E$2:$E$35, LFL_Point!$H$2:$H$35,0)</f>
        <v>3</v>
      </c>
      <c r="D19">
        <f>_xlfn.XLOOKUP(A19, School_Enrollment_Point!$E$2:$E$55, School_Enrollment_Point!$I$2:$I$55,0)</f>
        <v>6</v>
      </c>
      <c r="E19">
        <f>_xlfn.XLOOKUP(A19, Internet_Access_Point!$H$2:$H$55, Internet_Access_Point!$O$2:$O$55,0)</f>
        <v>9</v>
      </c>
      <c r="F19">
        <f t="shared" si="0"/>
        <v>28</v>
      </c>
      <c r="G19" t="str" cm="1">
        <f t="array" ref="G19">_xlfn.IFS(
  F19&lt;10, "0-9",
  F19&lt;20, "10-19",
  F19&lt;30, "20-29",
  F19&lt;40, "30-39",
  F19&lt;50, "40-49",
  F19&gt;=50, "Over 50"
)</f>
        <v>20-29</v>
      </c>
    </row>
    <row r="20" spans="1:7">
      <c r="A20">
        <f>School_Enrollment_Point!E20</f>
        <v>21120</v>
      </c>
      <c r="B20" s="5">
        <f>_xlfn.XLOOKUP(A20, Library_Point!$C$2:$C$19, Library_Point!$E$2:$E$19, 0)</f>
        <v>0</v>
      </c>
      <c r="C20">
        <f>_xlfn.XLOOKUP(A20, LFL_Point!$E$2:$E$35, LFL_Point!$H$2:$H$35,0)</f>
        <v>2</v>
      </c>
      <c r="D20">
        <f>_xlfn.XLOOKUP(A20, School_Enrollment_Point!$E$2:$E$55, School_Enrollment_Point!$I$2:$I$55,0)</f>
        <v>6</v>
      </c>
      <c r="E20">
        <f>_xlfn.XLOOKUP(A20, Internet_Access_Point!$H$2:$H$55, Internet_Access_Point!$O$2:$O$55,0)</f>
        <v>10</v>
      </c>
      <c r="F20">
        <f t="shared" si="0"/>
        <v>18</v>
      </c>
      <c r="G20" t="str" cm="1">
        <f t="array" ref="G20">_xlfn.IFS(
  F20&lt;10, "0-9",
  F20&lt;20, "10-19",
  F20&lt;30, "20-29",
  F20&lt;40, "30-39",
  F20&lt;50, "40-49",
  F20&gt;=50, "Over 50"
)</f>
        <v>10-19</v>
      </c>
    </row>
    <row r="21" spans="1:7">
      <c r="A21">
        <f>School_Enrollment_Point!E21</f>
        <v>21128</v>
      </c>
      <c r="B21" s="5">
        <f>_xlfn.XLOOKUP(A21, Library_Point!$C$2:$C$19, Library_Point!$E$2:$E$19, 0)</f>
        <v>10</v>
      </c>
      <c r="C21">
        <f>_xlfn.XLOOKUP(A21, LFL_Point!$E$2:$E$35, LFL_Point!$H$2:$H$35,0)</f>
        <v>2</v>
      </c>
      <c r="D21">
        <f>_xlfn.XLOOKUP(A21, School_Enrollment_Point!$E$2:$E$55, School_Enrollment_Point!$I$2:$I$55,0)</f>
        <v>6</v>
      </c>
      <c r="E21">
        <f>_xlfn.XLOOKUP(A21, Internet_Access_Point!$H$2:$H$55, Internet_Access_Point!$O$2:$O$55,0)</f>
        <v>9</v>
      </c>
      <c r="F21">
        <f t="shared" si="0"/>
        <v>27</v>
      </c>
      <c r="G21" t="str" cm="1">
        <f t="array" ref="G21">_xlfn.IFS(
  F21&lt;10, "0-9",
  F21&lt;20, "10-19",
  F21&lt;30, "20-29",
  F21&lt;40, "30-39",
  F21&lt;50, "40-49",
  F21&gt;=50, "Over 50"
)</f>
        <v>20-29</v>
      </c>
    </row>
    <row r="22" spans="1:7">
      <c r="A22">
        <f>School_Enrollment_Point!E22</f>
        <v>21131</v>
      </c>
      <c r="B22" s="5">
        <f>_xlfn.XLOOKUP(A22, Library_Point!$C$2:$C$19, Library_Point!$E$2:$E$19, 0)</f>
        <v>0</v>
      </c>
      <c r="C22">
        <f>_xlfn.XLOOKUP(A22, LFL_Point!$E$2:$E$35, LFL_Point!$H$2:$H$35,0)</f>
        <v>2</v>
      </c>
      <c r="D22">
        <f>_xlfn.XLOOKUP(A22, School_Enrollment_Point!$E$2:$E$55, School_Enrollment_Point!$I$2:$I$55,0)</f>
        <v>6</v>
      </c>
      <c r="E22">
        <f>_xlfn.XLOOKUP(A22, Internet_Access_Point!$H$2:$H$55, Internet_Access_Point!$O$2:$O$55,0)</f>
        <v>10</v>
      </c>
      <c r="F22">
        <f t="shared" si="0"/>
        <v>18</v>
      </c>
      <c r="G22" t="str" cm="1">
        <f t="array" ref="G22">_xlfn.IFS(
  F22&lt;10, "0-9",
  F22&lt;20, "10-19",
  F22&lt;30, "20-29",
  F22&lt;40, "30-39",
  F22&lt;50, "40-49",
  F22&gt;=50, "Over 50"
)</f>
        <v>10-19</v>
      </c>
    </row>
    <row r="23" spans="1:7">
      <c r="A23">
        <f>School_Enrollment_Point!E23</f>
        <v>21133</v>
      </c>
      <c r="B23" s="5">
        <f>_xlfn.XLOOKUP(A23, Library_Point!$C$2:$C$19, Library_Point!$E$2:$E$19, 0)</f>
        <v>10</v>
      </c>
      <c r="C23">
        <f>_xlfn.XLOOKUP(A23, LFL_Point!$E$2:$E$35, LFL_Point!$H$2:$H$35,0)</f>
        <v>2</v>
      </c>
      <c r="D23">
        <f>_xlfn.XLOOKUP(A23, School_Enrollment_Point!$E$2:$E$55, School_Enrollment_Point!$I$2:$I$55,0)</f>
        <v>6</v>
      </c>
      <c r="E23">
        <f>_xlfn.XLOOKUP(A23, Internet_Access_Point!$H$2:$H$55, Internet_Access_Point!$O$2:$O$55,0)</f>
        <v>9</v>
      </c>
      <c r="F23">
        <f t="shared" si="0"/>
        <v>27</v>
      </c>
      <c r="G23" t="str" cm="1">
        <f t="array" ref="G23">_xlfn.IFS(
  F23&lt;10, "0-9",
  F23&lt;20, "10-19",
  F23&lt;30, "20-29",
  F23&lt;40, "30-39",
  F23&lt;50, "40-49",
  F23&gt;=50, "Over 50"
)</f>
        <v>20-29</v>
      </c>
    </row>
    <row r="24" spans="1:7">
      <c r="A24">
        <f>School_Enrollment_Point!E24</f>
        <v>21136</v>
      </c>
      <c r="B24" s="5">
        <f>_xlfn.XLOOKUP(A24, Library_Point!$C$2:$C$19, Library_Point!$E$2:$E$19, 0)</f>
        <v>10</v>
      </c>
      <c r="C24">
        <f>_xlfn.XLOOKUP(A24, LFL_Point!$E$2:$E$35, LFL_Point!$H$2:$H$35,0)</f>
        <v>4</v>
      </c>
      <c r="D24">
        <f>_xlfn.XLOOKUP(A24, School_Enrollment_Point!$E$2:$E$55, School_Enrollment_Point!$I$2:$I$55,0)</f>
        <v>6</v>
      </c>
      <c r="E24">
        <f>_xlfn.XLOOKUP(A24, Internet_Access_Point!$H$2:$H$55, Internet_Access_Point!$O$2:$O$55,0)</f>
        <v>9</v>
      </c>
      <c r="F24">
        <f t="shared" si="0"/>
        <v>29</v>
      </c>
      <c r="G24" t="str" cm="1">
        <f t="array" ref="G24">_xlfn.IFS(
  F24&lt;10, "0-9",
  F24&lt;20, "10-19",
  F24&lt;30, "20-29",
  F24&lt;40, "30-39",
  F24&lt;50, "40-49",
  F24&gt;=50, "Over 50"
)</f>
        <v>20-29</v>
      </c>
    </row>
    <row r="25" spans="1:7">
      <c r="A25">
        <f>School_Enrollment_Point!E25</f>
        <v>21152</v>
      </c>
      <c r="B25" s="5">
        <f>_xlfn.XLOOKUP(A25, Library_Point!$C$2:$C$19, Library_Point!$E$2:$E$19, 0)</f>
        <v>0</v>
      </c>
      <c r="C25">
        <f>_xlfn.XLOOKUP(A25, LFL_Point!$E$2:$E$35, LFL_Point!$H$2:$H$35,0)</f>
        <v>0</v>
      </c>
      <c r="D25">
        <f>_xlfn.XLOOKUP(A25, School_Enrollment_Point!$E$2:$E$55, School_Enrollment_Point!$I$2:$I$55,0)</f>
        <v>6</v>
      </c>
      <c r="E25">
        <f>_xlfn.XLOOKUP(A25, Internet_Access_Point!$H$2:$H$55, Internet_Access_Point!$O$2:$O$55,0)</f>
        <v>9</v>
      </c>
      <c r="F25">
        <f t="shared" si="0"/>
        <v>15</v>
      </c>
      <c r="G25" t="str" cm="1">
        <f t="array" ref="G25">_xlfn.IFS(
  F25&lt;10, "0-9",
  F25&lt;20, "10-19",
  F25&lt;30, "20-29",
  F25&lt;40, "30-39",
  F25&lt;50, "40-49",
  F25&gt;=50, "Over 50"
)</f>
        <v>10-19</v>
      </c>
    </row>
    <row r="26" spans="1:7">
      <c r="A26">
        <f>School_Enrollment_Point!E26</f>
        <v>21153</v>
      </c>
      <c r="B26" s="5">
        <f>_xlfn.XLOOKUP(A26, Library_Point!$C$2:$C$19, Library_Point!$E$2:$E$19, 0)</f>
        <v>0</v>
      </c>
      <c r="C26">
        <f>_xlfn.XLOOKUP(A26, LFL_Point!$E$2:$E$35, LFL_Point!$H$2:$H$35,0)</f>
        <v>0</v>
      </c>
      <c r="D26">
        <f>_xlfn.XLOOKUP(A26, School_Enrollment_Point!$E$2:$E$55, School_Enrollment_Point!$I$2:$I$55,0)</f>
        <v>4</v>
      </c>
      <c r="E26">
        <f>_xlfn.XLOOKUP(A26, Internet_Access_Point!$H$2:$H$55, Internet_Access_Point!$O$2:$O$55,0)</f>
        <v>9</v>
      </c>
      <c r="F26">
        <f t="shared" si="0"/>
        <v>13</v>
      </c>
      <c r="G26" t="str" cm="1">
        <f t="array" ref="G26">_xlfn.IFS(
  F26&lt;10, "0-9",
  F26&lt;20, "10-19",
  F26&lt;30, "20-29",
  F26&lt;40, "30-39",
  F26&lt;50, "40-49",
  F26&gt;=50, "Over 50"
)</f>
        <v>10-19</v>
      </c>
    </row>
    <row r="27" spans="1:7">
      <c r="A27">
        <f>School_Enrollment_Point!E27</f>
        <v>21155</v>
      </c>
      <c r="B27" s="5">
        <f>_xlfn.XLOOKUP(A27, Library_Point!$C$2:$C$19, Library_Point!$E$2:$E$19, 0)</f>
        <v>0</v>
      </c>
      <c r="C27">
        <f>_xlfn.XLOOKUP(A27, LFL_Point!$E$2:$E$35, LFL_Point!$H$2:$H$35,0)</f>
        <v>2</v>
      </c>
      <c r="D27">
        <f>_xlfn.XLOOKUP(A27, School_Enrollment_Point!$E$2:$E$55, School_Enrollment_Point!$I$2:$I$55,0)</f>
        <v>6</v>
      </c>
      <c r="E27">
        <f>_xlfn.XLOOKUP(A27, Internet_Access_Point!$H$2:$H$55, Internet_Access_Point!$O$2:$O$55,0)</f>
        <v>8</v>
      </c>
      <c r="F27">
        <f t="shared" si="0"/>
        <v>16</v>
      </c>
      <c r="G27" t="str" cm="1">
        <f t="array" ref="G27">_xlfn.IFS(
  F27&lt;10, "0-9",
  F27&lt;20, "10-19",
  F27&lt;30, "20-29",
  F27&lt;40, "30-39",
  F27&lt;50, "40-49",
  F27&gt;=50, "Over 50"
)</f>
        <v>10-19</v>
      </c>
    </row>
    <row r="28" spans="1:7">
      <c r="A28">
        <f>School_Enrollment_Point!E28</f>
        <v>21156</v>
      </c>
      <c r="B28" s="5">
        <f>_xlfn.XLOOKUP(A28, Library_Point!$C$2:$C$19, Library_Point!$E$2:$E$19, 0)</f>
        <v>0</v>
      </c>
      <c r="C28">
        <f>_xlfn.XLOOKUP(A28, LFL_Point!$E$2:$E$35, LFL_Point!$H$2:$H$35,0)</f>
        <v>2</v>
      </c>
      <c r="D28">
        <f>_xlfn.XLOOKUP(A28, School_Enrollment_Point!$E$2:$E$55, School_Enrollment_Point!$I$2:$I$55,0)</f>
        <v>4</v>
      </c>
      <c r="E28">
        <f>_xlfn.XLOOKUP(A28, Internet_Access_Point!$H$2:$H$55, Internet_Access_Point!$O$2:$O$55,0)</f>
        <v>10</v>
      </c>
      <c r="F28">
        <f t="shared" si="0"/>
        <v>16</v>
      </c>
      <c r="G28" t="str" cm="1">
        <f t="array" ref="G28">_xlfn.IFS(
  F28&lt;10, "0-9",
  F28&lt;20, "10-19",
  F28&lt;30, "20-29",
  F28&lt;40, "30-39",
  F28&lt;50, "40-49",
  F28&gt;=50, "Over 50"
)</f>
        <v>10-19</v>
      </c>
    </row>
    <row r="29" spans="1:7">
      <c r="A29">
        <f>School_Enrollment_Point!E29</f>
        <v>21161</v>
      </c>
      <c r="B29" s="5">
        <f>_xlfn.XLOOKUP(A29, Library_Point!$C$2:$C$19, Library_Point!$E$2:$E$19, 0)</f>
        <v>0</v>
      </c>
      <c r="C29">
        <f>_xlfn.XLOOKUP(A29, LFL_Point!$E$2:$E$35, LFL_Point!$H$2:$H$35,0)</f>
        <v>0</v>
      </c>
      <c r="D29">
        <f>_xlfn.XLOOKUP(A29, School_Enrollment_Point!$E$2:$E$55, School_Enrollment_Point!$I$2:$I$55,0)</f>
        <v>6</v>
      </c>
      <c r="E29">
        <f>_xlfn.XLOOKUP(A29, Internet_Access_Point!$H$2:$H$55, Internet_Access_Point!$O$2:$O$55,0)</f>
        <v>9</v>
      </c>
      <c r="F29">
        <f t="shared" si="0"/>
        <v>15</v>
      </c>
      <c r="G29" t="str" cm="1">
        <f t="array" ref="G29">_xlfn.IFS(
  F29&lt;10, "0-9",
  F29&lt;20, "10-19",
  F29&lt;30, "20-29",
  F29&lt;40, "30-39",
  F29&lt;50, "40-49",
  F29&gt;=50, "Over 50"
)</f>
        <v>10-19</v>
      </c>
    </row>
    <row r="30" spans="1:7">
      <c r="A30">
        <f>School_Enrollment_Point!E30</f>
        <v>21162</v>
      </c>
      <c r="B30" s="5">
        <f>_xlfn.XLOOKUP(A30, Library_Point!$C$2:$C$19, Library_Point!$E$2:$E$19, 0)</f>
        <v>0</v>
      </c>
      <c r="C30">
        <f>_xlfn.XLOOKUP(A30, LFL_Point!$E$2:$E$35, LFL_Point!$H$2:$H$35,0)</f>
        <v>0</v>
      </c>
      <c r="D30">
        <f>_xlfn.XLOOKUP(A30, School_Enrollment_Point!$E$2:$E$55, School_Enrollment_Point!$I$2:$I$55,0)</f>
        <v>6</v>
      </c>
      <c r="E30">
        <f>_xlfn.XLOOKUP(A30, Internet_Access_Point!$H$2:$H$55, Internet_Access_Point!$O$2:$O$55,0)</f>
        <v>10</v>
      </c>
      <c r="F30">
        <f t="shared" si="0"/>
        <v>16</v>
      </c>
      <c r="G30" t="str" cm="1">
        <f t="array" ref="G30">_xlfn.IFS(
  F30&lt;10, "0-9",
  F30&lt;20, "10-19",
  F30&lt;30, "20-29",
  F30&lt;40, "30-39",
  F30&lt;50, "40-49",
  F30&gt;=50, "Over 50"
)</f>
        <v>10-19</v>
      </c>
    </row>
    <row r="31" spans="1:7">
      <c r="A31">
        <f>School_Enrollment_Point!E31</f>
        <v>21163</v>
      </c>
      <c r="B31" s="5">
        <f>_xlfn.XLOOKUP(A31, Library_Point!$C$2:$C$19, Library_Point!$E$2:$E$19, 0)</f>
        <v>0</v>
      </c>
      <c r="C31">
        <f>_xlfn.XLOOKUP(A31, LFL_Point!$E$2:$E$35, LFL_Point!$H$2:$H$35,0)</f>
        <v>2</v>
      </c>
      <c r="D31">
        <f>_xlfn.XLOOKUP(A31, School_Enrollment_Point!$E$2:$E$55, School_Enrollment_Point!$I$2:$I$55,0)</f>
        <v>6</v>
      </c>
      <c r="E31">
        <f>_xlfn.XLOOKUP(A31, Internet_Access_Point!$H$2:$H$55, Internet_Access_Point!$O$2:$O$55,0)</f>
        <v>10</v>
      </c>
      <c r="F31">
        <f t="shared" si="0"/>
        <v>18</v>
      </c>
      <c r="G31" t="str" cm="1">
        <f t="array" ref="G31">_xlfn.IFS(
  F31&lt;10, "0-9",
  F31&lt;20, "10-19",
  F31&lt;30, "20-29",
  F31&lt;40, "30-39",
  F31&lt;50, "40-49",
  F31&gt;=50, "Over 50"
)</f>
        <v>10-19</v>
      </c>
    </row>
    <row r="32" spans="1:7">
      <c r="A32">
        <f>School_Enrollment_Point!E32</f>
        <v>21204</v>
      </c>
      <c r="B32" s="5">
        <f>_xlfn.XLOOKUP(A32, Library_Point!$C$2:$C$19, Library_Point!$E$2:$E$19, 0)</f>
        <v>30</v>
      </c>
      <c r="C32">
        <f>_xlfn.XLOOKUP(A32, LFL_Point!$E$2:$E$35, LFL_Point!$H$2:$H$35,0)</f>
        <v>5</v>
      </c>
      <c r="D32">
        <f>_xlfn.XLOOKUP(A32, School_Enrollment_Point!$E$2:$E$55, School_Enrollment_Point!$I$2:$I$55,0)</f>
        <v>6</v>
      </c>
      <c r="E32">
        <f>_xlfn.XLOOKUP(A32, Internet_Access_Point!$H$2:$H$55, Internet_Access_Point!$O$2:$O$55,0)</f>
        <v>9</v>
      </c>
      <c r="F32">
        <f t="shared" si="0"/>
        <v>50</v>
      </c>
      <c r="G32" t="str" cm="1">
        <f t="array" ref="G32">_xlfn.IFS(
  F32&lt;10, "0-9",
  F32&lt;20, "10-19",
  F32&lt;30, "20-29",
  F32&lt;40, "30-39",
  F32&lt;50, "40-49",
  F32&gt;=50, "Over 50"
)</f>
        <v>Over 50</v>
      </c>
    </row>
    <row r="33" spans="1:7">
      <c r="A33">
        <f>School_Enrollment_Point!E33</f>
        <v>21206</v>
      </c>
      <c r="B33" s="5">
        <f>_xlfn.XLOOKUP(A33, Library_Point!$C$2:$C$19, Library_Point!$E$2:$E$19, 0)</f>
        <v>0</v>
      </c>
      <c r="C33">
        <f>_xlfn.XLOOKUP(A33, LFL_Point!$E$2:$E$35, LFL_Point!$H$2:$H$35,0)</f>
        <v>2</v>
      </c>
      <c r="D33">
        <f>_xlfn.XLOOKUP(A33, School_Enrollment_Point!$E$2:$E$55, School_Enrollment_Point!$I$2:$I$55,0)</f>
        <v>6</v>
      </c>
      <c r="E33">
        <f>_xlfn.XLOOKUP(A33, Internet_Access_Point!$H$2:$H$55, Internet_Access_Point!$O$2:$O$55,0)</f>
        <v>8</v>
      </c>
      <c r="F33">
        <f t="shared" si="0"/>
        <v>16</v>
      </c>
      <c r="G33" t="str" cm="1">
        <f t="array" ref="G33">_xlfn.IFS(
  F33&lt;10, "0-9",
  F33&lt;20, "10-19",
  F33&lt;30, "20-29",
  F33&lt;40, "30-39",
  F33&lt;50, "40-49",
  F33&gt;=50, "Over 50"
)</f>
        <v>10-19</v>
      </c>
    </row>
    <row r="34" spans="1:7">
      <c r="A34">
        <f>School_Enrollment_Point!E34</f>
        <v>21207</v>
      </c>
      <c r="B34" s="5">
        <f>_xlfn.XLOOKUP(A34, Library_Point!$C$2:$C$19, Library_Point!$E$2:$E$19, 0)</f>
        <v>10</v>
      </c>
      <c r="C34">
        <f>_xlfn.XLOOKUP(A34, LFL_Point!$E$2:$E$35, LFL_Point!$H$2:$H$35,0)</f>
        <v>3</v>
      </c>
      <c r="D34">
        <f>_xlfn.XLOOKUP(A34, School_Enrollment_Point!$E$2:$E$55, School_Enrollment_Point!$I$2:$I$55,0)</f>
        <v>6</v>
      </c>
      <c r="E34">
        <f>_xlfn.XLOOKUP(A34, Internet_Access_Point!$H$2:$H$55, Internet_Access_Point!$O$2:$O$55,0)</f>
        <v>6</v>
      </c>
      <c r="F34">
        <f t="shared" si="0"/>
        <v>25</v>
      </c>
      <c r="G34" t="str" cm="1">
        <f t="array" ref="G34">_xlfn.IFS(
  F34&lt;10, "0-9",
  F34&lt;20, "10-19",
  F34&lt;30, "20-29",
  F34&lt;40, "30-39",
  F34&lt;50, "40-49",
  F34&gt;=50, "Over 50"
)</f>
        <v>20-29</v>
      </c>
    </row>
    <row r="35" spans="1:7">
      <c r="A35">
        <f>School_Enrollment_Point!E35</f>
        <v>21208</v>
      </c>
      <c r="B35" s="5">
        <f>_xlfn.XLOOKUP(A35, Library_Point!$C$2:$C$19, Library_Point!$E$2:$E$19, 0)</f>
        <v>10</v>
      </c>
      <c r="C35">
        <f>_xlfn.XLOOKUP(A35, LFL_Point!$E$2:$E$35, LFL_Point!$H$2:$H$35,0)</f>
        <v>4</v>
      </c>
      <c r="D35">
        <f>_xlfn.XLOOKUP(A35, School_Enrollment_Point!$E$2:$E$55, School_Enrollment_Point!$I$2:$I$55,0)</f>
        <v>6</v>
      </c>
      <c r="E35">
        <f>_xlfn.XLOOKUP(A35, Internet_Access_Point!$H$2:$H$55, Internet_Access_Point!$O$2:$O$55,0)</f>
        <v>8</v>
      </c>
      <c r="F35">
        <f t="shared" si="0"/>
        <v>28</v>
      </c>
      <c r="G35" t="str" cm="1">
        <f t="array" ref="G35">_xlfn.IFS(
  F35&lt;10, "0-9",
  F35&lt;20, "10-19",
  F35&lt;30, "20-29",
  F35&lt;40, "30-39",
  F35&lt;50, "40-49",
  F35&gt;=50, "Over 50"
)</f>
        <v>20-29</v>
      </c>
    </row>
    <row r="36" spans="1:7">
      <c r="A36">
        <f>School_Enrollment_Point!E36</f>
        <v>21209</v>
      </c>
      <c r="B36" s="5">
        <f>_xlfn.XLOOKUP(A36, Library_Point!$C$2:$C$19, Library_Point!$E$2:$E$19, 0)</f>
        <v>0</v>
      </c>
      <c r="C36">
        <f>_xlfn.XLOOKUP(A36, LFL_Point!$E$2:$E$35, LFL_Point!$H$2:$H$35,0)</f>
        <v>2</v>
      </c>
      <c r="D36">
        <f>_xlfn.XLOOKUP(A36, School_Enrollment_Point!$E$2:$E$55, School_Enrollment_Point!$I$2:$I$55,0)</f>
        <v>6</v>
      </c>
      <c r="E36">
        <f>_xlfn.XLOOKUP(A36, Internet_Access_Point!$H$2:$H$55, Internet_Access_Point!$O$2:$O$55,0)</f>
        <v>8</v>
      </c>
      <c r="F36">
        <f t="shared" si="0"/>
        <v>16</v>
      </c>
      <c r="G36" t="str" cm="1">
        <f t="array" ref="G36">_xlfn.IFS(
  F36&lt;10, "0-9",
  F36&lt;20, "10-19",
  F36&lt;30, "20-29",
  F36&lt;40, "30-39",
  F36&lt;50, "40-49",
  F36&gt;=50, "Over 50"
)</f>
        <v>10-19</v>
      </c>
    </row>
    <row r="37" spans="1:7">
      <c r="A37">
        <f>School_Enrollment_Point!E37</f>
        <v>21210</v>
      </c>
      <c r="B37" s="5">
        <f>_xlfn.XLOOKUP(A37, Library_Point!$C$2:$C$19, Library_Point!$E$2:$E$19, 0)</f>
        <v>0</v>
      </c>
      <c r="C37">
        <f>_xlfn.XLOOKUP(A37, LFL_Point!$E$2:$E$35, LFL_Point!$H$2:$H$35,0)</f>
        <v>0</v>
      </c>
      <c r="D37">
        <f>_xlfn.XLOOKUP(A37, School_Enrollment_Point!$E$2:$E$55, School_Enrollment_Point!$I$2:$I$55,0)</f>
        <v>6</v>
      </c>
      <c r="E37">
        <f>_xlfn.XLOOKUP(A37, Internet_Access_Point!$H$2:$H$55, Internet_Access_Point!$O$2:$O$55,0)</f>
        <v>10</v>
      </c>
      <c r="F37">
        <f t="shared" si="0"/>
        <v>16</v>
      </c>
      <c r="G37" t="str" cm="1">
        <f t="array" ref="G37">_xlfn.IFS(
  F37&lt;10, "0-9",
  F37&lt;20, "10-19",
  F37&lt;30, "20-29",
  F37&lt;40, "30-39",
  F37&lt;50, "40-49",
  F37&gt;=50, "Over 50"
)</f>
        <v>10-19</v>
      </c>
    </row>
    <row r="38" spans="1:7">
      <c r="A38">
        <f>School_Enrollment_Point!E38</f>
        <v>21212</v>
      </c>
      <c r="B38" s="5">
        <f>_xlfn.XLOOKUP(A38, Library_Point!$C$2:$C$19, Library_Point!$E$2:$E$19, 0)</f>
        <v>0</v>
      </c>
      <c r="C38">
        <f>_xlfn.XLOOKUP(A38, LFL_Point!$E$2:$E$35, LFL_Point!$H$2:$H$35,0)</f>
        <v>5</v>
      </c>
      <c r="D38">
        <f>_xlfn.XLOOKUP(A38, School_Enrollment_Point!$E$2:$E$55, School_Enrollment_Point!$I$2:$I$55,0)</f>
        <v>6</v>
      </c>
      <c r="E38">
        <f>_xlfn.XLOOKUP(A38, Internet_Access_Point!$H$2:$H$55, Internet_Access_Point!$O$2:$O$55,0)</f>
        <v>9</v>
      </c>
      <c r="F38">
        <f t="shared" si="0"/>
        <v>20</v>
      </c>
      <c r="G38" t="str" cm="1">
        <f t="array" ref="G38">_xlfn.IFS(
  F38&lt;10, "0-9",
  F38&lt;20, "10-19",
  F38&lt;30, "20-29",
  F38&lt;40, "30-39",
  F38&lt;50, "40-49",
  F38&gt;=50, "Over 50"
)</f>
        <v>20-29</v>
      </c>
    </row>
    <row r="39" spans="1:7">
      <c r="A39">
        <f>School_Enrollment_Point!E39</f>
        <v>21215</v>
      </c>
      <c r="B39" s="5">
        <f>_xlfn.XLOOKUP(A39, Library_Point!$C$2:$C$19, Library_Point!$E$2:$E$19, 0)</f>
        <v>0</v>
      </c>
      <c r="C39">
        <f>_xlfn.XLOOKUP(A39, LFL_Point!$E$2:$E$35, LFL_Point!$H$2:$H$35,0)</f>
        <v>2</v>
      </c>
      <c r="D39">
        <f>_xlfn.XLOOKUP(A39, School_Enrollment_Point!$E$2:$E$55, School_Enrollment_Point!$I$2:$I$55,0)</f>
        <v>6</v>
      </c>
      <c r="E39">
        <f>_xlfn.XLOOKUP(A39, Internet_Access_Point!$H$2:$H$55, Internet_Access_Point!$O$2:$O$55,0)</f>
        <v>6</v>
      </c>
      <c r="F39">
        <f t="shared" si="0"/>
        <v>14</v>
      </c>
      <c r="G39" t="str" cm="1">
        <f t="array" ref="G39">_xlfn.IFS(
  F39&lt;10, "0-9",
  F39&lt;20, "10-19",
  F39&lt;30, "20-29",
  F39&lt;40, "30-39",
  F39&lt;50, "40-49",
  F39&gt;=50, "Over 50"
)</f>
        <v>10-19</v>
      </c>
    </row>
    <row r="40" spans="1:7">
      <c r="A40">
        <f>School_Enrollment_Point!E40</f>
        <v>21219</v>
      </c>
      <c r="B40" s="5">
        <f>_xlfn.XLOOKUP(A40, Library_Point!$C$2:$C$19, Library_Point!$E$2:$E$19, 0)</f>
        <v>0</v>
      </c>
      <c r="C40">
        <f>_xlfn.XLOOKUP(A40, LFL_Point!$E$2:$E$35, LFL_Point!$H$2:$H$35,0)</f>
        <v>3</v>
      </c>
      <c r="D40">
        <f>_xlfn.XLOOKUP(A40, School_Enrollment_Point!$E$2:$E$55, School_Enrollment_Point!$I$2:$I$55,0)</f>
        <v>6</v>
      </c>
      <c r="E40">
        <f>_xlfn.XLOOKUP(A40, Internet_Access_Point!$H$2:$H$55, Internet_Access_Point!$O$2:$O$55,0)</f>
        <v>9</v>
      </c>
      <c r="F40">
        <f t="shared" si="0"/>
        <v>18</v>
      </c>
      <c r="G40" t="str" cm="1">
        <f t="array" ref="G40">_xlfn.IFS(
  F40&lt;10, "0-9",
  F40&lt;20, "10-19",
  F40&lt;30, "20-29",
  F40&lt;40, "30-39",
  F40&lt;50, "40-49",
  F40&gt;=50, "Over 50"
)</f>
        <v>10-19</v>
      </c>
    </row>
    <row r="41" spans="1:7">
      <c r="A41">
        <f>School_Enrollment_Point!E41</f>
        <v>21220</v>
      </c>
      <c r="B41" s="5">
        <f>_xlfn.XLOOKUP(A41, Library_Point!$C$2:$C$19, Library_Point!$E$2:$E$19, 0)</f>
        <v>0</v>
      </c>
      <c r="C41">
        <f>_xlfn.XLOOKUP(A41, LFL_Point!$E$2:$E$35, LFL_Point!$H$2:$H$35,0)</f>
        <v>4</v>
      </c>
      <c r="D41">
        <f>_xlfn.XLOOKUP(A41, School_Enrollment_Point!$E$2:$E$55, School_Enrollment_Point!$I$2:$I$55,0)</f>
        <v>6</v>
      </c>
      <c r="E41">
        <f>_xlfn.XLOOKUP(A41, Internet_Access_Point!$H$2:$H$55, Internet_Access_Point!$O$2:$O$55,0)</f>
        <v>9</v>
      </c>
      <c r="F41">
        <f t="shared" si="0"/>
        <v>19</v>
      </c>
      <c r="G41" t="str" cm="1">
        <f t="array" ref="G41">_xlfn.IFS(
  F41&lt;10, "0-9",
  F41&lt;20, "10-19",
  F41&lt;30, "20-29",
  F41&lt;40, "30-39",
  F41&lt;50, "40-49",
  F41&gt;=50, "Over 50"
)</f>
        <v>10-19</v>
      </c>
    </row>
    <row r="42" spans="1:7">
      <c r="A42">
        <f>School_Enrollment_Point!E42</f>
        <v>21221</v>
      </c>
      <c r="B42" s="5">
        <f>_xlfn.XLOOKUP(A42, Library_Point!$C$2:$C$19, Library_Point!$E$2:$E$19, 0)</f>
        <v>10</v>
      </c>
      <c r="C42">
        <f>_xlfn.XLOOKUP(A42, LFL_Point!$E$2:$E$35, LFL_Point!$H$2:$H$35,0)</f>
        <v>5</v>
      </c>
      <c r="D42">
        <f>_xlfn.XLOOKUP(A42, School_Enrollment_Point!$E$2:$E$55, School_Enrollment_Point!$I$2:$I$55,0)</f>
        <v>6</v>
      </c>
      <c r="E42">
        <f>_xlfn.XLOOKUP(A42, Internet_Access_Point!$H$2:$H$55, Internet_Access_Point!$O$2:$O$55,0)</f>
        <v>8</v>
      </c>
      <c r="F42">
        <f t="shared" si="0"/>
        <v>29</v>
      </c>
      <c r="G42" t="str" cm="1">
        <f t="array" ref="G42">_xlfn.IFS(
  F42&lt;10, "0-9",
  F42&lt;20, "10-19",
  F42&lt;30, "20-29",
  F42&lt;40, "30-39",
  F42&lt;50, "40-49",
  F42&gt;=50, "Over 50"
)</f>
        <v>20-29</v>
      </c>
    </row>
    <row r="43" spans="1:7">
      <c r="A43">
        <f>School_Enrollment_Point!E43</f>
        <v>21222</v>
      </c>
      <c r="B43" s="5">
        <f>_xlfn.XLOOKUP(A43, Library_Point!$C$2:$C$19, Library_Point!$E$2:$E$19, 0)</f>
        <v>40</v>
      </c>
      <c r="C43">
        <f>_xlfn.XLOOKUP(A43, LFL_Point!$E$2:$E$35, LFL_Point!$H$2:$H$35,0)</f>
        <v>5</v>
      </c>
      <c r="D43">
        <f>_xlfn.XLOOKUP(A43, School_Enrollment_Point!$E$2:$E$55, School_Enrollment_Point!$I$2:$I$55,0)</f>
        <v>6</v>
      </c>
      <c r="E43">
        <f>_xlfn.XLOOKUP(A43, Internet_Access_Point!$H$2:$H$55, Internet_Access_Point!$O$2:$O$55,0)</f>
        <v>8</v>
      </c>
      <c r="F43">
        <f t="shared" si="0"/>
        <v>59</v>
      </c>
      <c r="G43" t="str" cm="1">
        <f t="array" ref="G43">_xlfn.IFS(
  F43&lt;10, "0-9",
  F43&lt;20, "10-19",
  F43&lt;30, "20-29",
  F43&lt;40, "30-39",
  F43&lt;50, "40-49",
  F43&gt;=50, "Over 50"
)</f>
        <v>Over 50</v>
      </c>
    </row>
    <row r="44" spans="1:7">
      <c r="A44">
        <f>School_Enrollment_Point!E44</f>
        <v>21224</v>
      </c>
      <c r="B44" s="5">
        <f>_xlfn.XLOOKUP(A44, Library_Point!$C$2:$C$19, Library_Point!$E$2:$E$19, 0)</f>
        <v>0</v>
      </c>
      <c r="C44">
        <f>_xlfn.XLOOKUP(A44, LFL_Point!$E$2:$E$35, LFL_Point!$H$2:$H$35,0)</f>
        <v>0</v>
      </c>
      <c r="D44">
        <f>_xlfn.XLOOKUP(A44, School_Enrollment_Point!$E$2:$E$55, School_Enrollment_Point!$I$2:$I$55,0)</f>
        <v>6</v>
      </c>
      <c r="E44">
        <f>_xlfn.XLOOKUP(A44, Internet_Access_Point!$H$2:$H$55, Internet_Access_Point!$O$2:$O$55,0)</f>
        <v>9</v>
      </c>
      <c r="F44">
        <f t="shared" si="0"/>
        <v>15</v>
      </c>
      <c r="G44" t="str" cm="1">
        <f t="array" ref="G44">_xlfn.IFS(
  F44&lt;10, "0-9",
  F44&lt;20, "10-19",
  F44&lt;30, "20-29",
  F44&lt;40, "30-39",
  F44&lt;50, "40-49",
  F44&gt;=50, "Over 50"
)</f>
        <v>10-19</v>
      </c>
    </row>
    <row r="45" spans="1:7">
      <c r="A45">
        <f>School_Enrollment_Point!E45</f>
        <v>21225</v>
      </c>
      <c r="B45" s="5">
        <f>_xlfn.XLOOKUP(A45, Library_Point!$C$2:$C$19, Library_Point!$E$2:$E$19, 0)</f>
        <v>0</v>
      </c>
      <c r="C45">
        <f>_xlfn.XLOOKUP(A45, LFL_Point!$E$2:$E$35, LFL_Point!$H$2:$H$35,0)</f>
        <v>0</v>
      </c>
      <c r="D45">
        <f>_xlfn.XLOOKUP(A45, School_Enrollment_Point!$E$2:$E$55, School_Enrollment_Point!$I$2:$I$55,0)</f>
        <v>6</v>
      </c>
      <c r="E45">
        <f>_xlfn.XLOOKUP(A45, Internet_Access_Point!$H$2:$H$55, Internet_Access_Point!$O$2:$O$55,0)</f>
        <v>7</v>
      </c>
      <c r="F45">
        <f t="shared" si="0"/>
        <v>13</v>
      </c>
      <c r="G45" t="str" cm="1">
        <f t="array" ref="G45">_xlfn.IFS(
  F45&lt;10, "0-9",
  F45&lt;20, "10-19",
  F45&lt;30, "20-29",
  F45&lt;40, "30-39",
  F45&lt;50, "40-49",
  F45&gt;=50, "Over 50"
)</f>
        <v>10-19</v>
      </c>
    </row>
    <row r="46" spans="1:7">
      <c r="A46">
        <f>School_Enrollment_Point!E46</f>
        <v>21227</v>
      </c>
      <c r="B46" s="5">
        <f>_xlfn.XLOOKUP(A46, Library_Point!$C$2:$C$19, Library_Point!$E$2:$E$19, 0)</f>
        <v>20</v>
      </c>
      <c r="C46">
        <f>_xlfn.XLOOKUP(A46, LFL_Point!$E$2:$E$35, LFL_Point!$H$2:$H$35,0)</f>
        <v>5</v>
      </c>
      <c r="D46">
        <f>_xlfn.XLOOKUP(A46, School_Enrollment_Point!$E$2:$E$55, School_Enrollment_Point!$I$2:$I$55,0)</f>
        <v>6</v>
      </c>
      <c r="E46">
        <f>_xlfn.XLOOKUP(A46, Internet_Access_Point!$H$2:$H$55, Internet_Access_Point!$O$2:$O$55,0)</f>
        <v>8</v>
      </c>
      <c r="F46">
        <f t="shared" si="0"/>
        <v>39</v>
      </c>
      <c r="G46" t="str" cm="1">
        <f t="array" ref="G46">_xlfn.IFS(
  F46&lt;10, "0-9",
  F46&lt;20, "10-19",
  F46&lt;30, "20-29",
  F46&lt;40, "30-39",
  F46&lt;50, "40-49",
  F46&gt;=50, "Over 50"
)</f>
        <v>30-39</v>
      </c>
    </row>
    <row r="47" spans="1:7">
      <c r="A47">
        <f>School_Enrollment_Point!E47</f>
        <v>21228</v>
      </c>
      <c r="B47" s="5">
        <f>_xlfn.XLOOKUP(A47, Library_Point!$C$2:$C$19, Library_Point!$E$2:$E$19, 0)</f>
        <v>30</v>
      </c>
      <c r="C47">
        <f>_xlfn.XLOOKUP(A47, LFL_Point!$E$2:$E$35, LFL_Point!$H$2:$H$35,0)</f>
        <v>8</v>
      </c>
      <c r="D47">
        <f>_xlfn.XLOOKUP(A47, School_Enrollment_Point!$E$2:$E$55, School_Enrollment_Point!$I$2:$I$55,0)</f>
        <v>6</v>
      </c>
      <c r="E47">
        <f>_xlfn.XLOOKUP(A47, Internet_Access_Point!$H$2:$H$55, Internet_Access_Point!$O$2:$O$55,0)</f>
        <v>9</v>
      </c>
      <c r="F47">
        <f t="shared" si="0"/>
        <v>53</v>
      </c>
      <c r="G47" t="str" cm="1">
        <f t="array" ref="G47">_xlfn.IFS(
  F47&lt;10, "0-9",
  F47&lt;20, "10-19",
  F47&lt;30, "20-29",
  F47&lt;40, "30-39",
  F47&lt;50, "40-49",
  F47&gt;=50, "Over 50"
)</f>
        <v>Over 50</v>
      </c>
    </row>
    <row r="48" spans="1:7">
      <c r="A48">
        <f>School_Enrollment_Point!E48</f>
        <v>21229</v>
      </c>
      <c r="B48" s="5">
        <f>_xlfn.XLOOKUP(A48, Library_Point!$C$2:$C$19, Library_Point!$E$2:$E$19, 0)</f>
        <v>0</v>
      </c>
      <c r="C48">
        <f>_xlfn.XLOOKUP(A48, LFL_Point!$E$2:$E$35, LFL_Point!$H$2:$H$35,0)</f>
        <v>2</v>
      </c>
      <c r="D48">
        <f>_xlfn.XLOOKUP(A48, School_Enrollment_Point!$E$2:$E$55, School_Enrollment_Point!$I$2:$I$55,0)</f>
        <v>6</v>
      </c>
      <c r="E48">
        <f>_xlfn.XLOOKUP(A48, Internet_Access_Point!$H$2:$H$55, Internet_Access_Point!$O$2:$O$55,0)</f>
        <v>7</v>
      </c>
      <c r="F48">
        <f t="shared" si="0"/>
        <v>15</v>
      </c>
      <c r="G48" t="str" cm="1">
        <f t="array" ref="G48">_xlfn.IFS(
  F48&lt;10, "0-9",
  F48&lt;20, "10-19",
  F48&lt;30, "20-29",
  F48&lt;40, "30-39",
  F48&lt;50, "40-49",
  F48&gt;=50, "Over 50"
)</f>
        <v>10-19</v>
      </c>
    </row>
    <row r="49" spans="1:7">
      <c r="A49">
        <f>School_Enrollment_Point!E49</f>
        <v>21230</v>
      </c>
      <c r="B49" s="5">
        <f>_xlfn.XLOOKUP(A49, Library_Point!$C$2:$C$19, Library_Point!$E$2:$E$19, 0)</f>
        <v>0</v>
      </c>
      <c r="C49">
        <f>_xlfn.XLOOKUP(A49, LFL_Point!$E$2:$E$35, LFL_Point!$H$2:$H$35,0)</f>
        <v>0</v>
      </c>
      <c r="D49">
        <f>_xlfn.XLOOKUP(A49, School_Enrollment_Point!$E$2:$E$55, School_Enrollment_Point!$I$2:$I$55,0)</f>
        <v>6</v>
      </c>
      <c r="E49">
        <f>_xlfn.XLOOKUP(A49, Internet_Access_Point!$H$2:$H$55, Internet_Access_Point!$O$2:$O$55,0)</f>
        <v>9</v>
      </c>
      <c r="F49">
        <f t="shared" si="0"/>
        <v>15</v>
      </c>
      <c r="G49" t="str" cm="1">
        <f t="array" ref="G49">_xlfn.IFS(
  F49&lt;10, "0-9",
  F49&lt;20, "10-19",
  F49&lt;30, "20-29",
  F49&lt;40, "30-39",
  F49&lt;50, "40-49",
  F49&gt;=50, "Over 50"
)</f>
        <v>10-19</v>
      </c>
    </row>
    <row r="50" spans="1:7">
      <c r="A50">
        <f>School_Enrollment_Point!E50</f>
        <v>21234</v>
      </c>
      <c r="B50" s="5">
        <f>_xlfn.XLOOKUP(A50, Library_Point!$C$2:$C$19, Library_Point!$E$2:$E$19, 0)</f>
        <v>10</v>
      </c>
      <c r="C50">
        <f>_xlfn.XLOOKUP(A50, LFL_Point!$E$2:$E$35, LFL_Point!$H$2:$H$35,0)</f>
        <v>7</v>
      </c>
      <c r="D50">
        <f>_xlfn.XLOOKUP(A50, School_Enrollment_Point!$E$2:$E$55, School_Enrollment_Point!$I$2:$I$55,0)</f>
        <v>6</v>
      </c>
      <c r="E50">
        <f>_xlfn.XLOOKUP(A50, Internet_Access_Point!$H$2:$H$55, Internet_Access_Point!$O$2:$O$55,0)</f>
        <v>9</v>
      </c>
      <c r="F50">
        <f t="shared" si="0"/>
        <v>32</v>
      </c>
      <c r="G50" t="str" cm="1">
        <f t="array" ref="G50">_xlfn.IFS(
  F50&lt;10, "0-9",
  F50&lt;20, "10-19",
  F50&lt;30, "20-29",
  F50&lt;40, "30-39",
  F50&lt;50, "40-49",
  F50&gt;=50, "Over 50"
)</f>
        <v>30-39</v>
      </c>
    </row>
    <row r="51" spans="1:7">
      <c r="A51">
        <f>School_Enrollment_Point!E51</f>
        <v>21236</v>
      </c>
      <c r="B51" s="5">
        <f>_xlfn.XLOOKUP(A51, Library_Point!$C$2:$C$19, Library_Point!$E$2:$E$19, 0)</f>
        <v>10</v>
      </c>
      <c r="C51">
        <f>_xlfn.XLOOKUP(A51, LFL_Point!$E$2:$E$35, LFL_Point!$H$2:$H$35,0)</f>
        <v>4</v>
      </c>
      <c r="D51">
        <f>_xlfn.XLOOKUP(A51, School_Enrollment_Point!$E$2:$E$55, School_Enrollment_Point!$I$2:$I$55,0)</f>
        <v>6</v>
      </c>
      <c r="E51">
        <f>_xlfn.XLOOKUP(A51, Internet_Access_Point!$H$2:$H$55, Internet_Access_Point!$O$2:$O$55,0)</f>
        <v>9</v>
      </c>
      <c r="F51">
        <f t="shared" si="0"/>
        <v>29</v>
      </c>
      <c r="G51" t="str" cm="1">
        <f t="array" ref="G51">_xlfn.IFS(
  F51&lt;10, "0-9",
  F51&lt;20, "10-19",
  F51&lt;30, "20-29",
  F51&lt;40, "30-39",
  F51&lt;50, "40-49",
  F51&gt;=50, "Over 50"
)</f>
        <v>20-29</v>
      </c>
    </row>
    <row r="52" spans="1:7">
      <c r="A52">
        <f>School_Enrollment_Point!E52</f>
        <v>21237</v>
      </c>
      <c r="B52" s="5">
        <f>_xlfn.XLOOKUP(A52, Library_Point!$C$2:$C$19, Library_Point!$E$2:$E$19, 0)</f>
        <v>20</v>
      </c>
      <c r="C52">
        <f>_xlfn.XLOOKUP(A52, LFL_Point!$E$2:$E$35, LFL_Point!$H$2:$H$35,0)</f>
        <v>3</v>
      </c>
      <c r="D52">
        <f>_xlfn.XLOOKUP(A52, School_Enrollment_Point!$E$2:$E$55, School_Enrollment_Point!$I$2:$I$55,0)</f>
        <v>6</v>
      </c>
      <c r="E52">
        <f>_xlfn.XLOOKUP(A52, Internet_Access_Point!$H$2:$H$55, Internet_Access_Point!$O$2:$O$55,0)</f>
        <v>9</v>
      </c>
      <c r="F52">
        <f t="shared" si="0"/>
        <v>38</v>
      </c>
      <c r="G52" t="str" cm="1">
        <f t="array" ref="G52">_xlfn.IFS(
  F52&lt;10, "0-9",
  F52&lt;20, "10-19",
  F52&lt;30, "20-29",
  F52&lt;40, "30-39",
  F52&lt;50, "40-49",
  F52&gt;=50, "Over 50"
)</f>
        <v>30-39</v>
      </c>
    </row>
    <row r="53" spans="1:7">
      <c r="A53">
        <f>School_Enrollment_Point!E53</f>
        <v>21239</v>
      </c>
      <c r="B53" s="5">
        <f>_xlfn.XLOOKUP(A53, Library_Point!$C$2:$C$19, Library_Point!$E$2:$E$19, 0)</f>
        <v>0</v>
      </c>
      <c r="C53">
        <f>_xlfn.XLOOKUP(A53, LFL_Point!$E$2:$E$35, LFL_Point!$H$2:$H$35,0)</f>
        <v>2</v>
      </c>
      <c r="D53">
        <f>_xlfn.XLOOKUP(A53, School_Enrollment_Point!$E$2:$E$55, School_Enrollment_Point!$I$2:$I$55,0)</f>
        <v>6</v>
      </c>
      <c r="E53">
        <f>_xlfn.XLOOKUP(A53, Internet_Access_Point!$H$2:$H$55, Internet_Access_Point!$O$2:$O$55,0)</f>
        <v>8</v>
      </c>
      <c r="F53">
        <f t="shared" si="0"/>
        <v>16</v>
      </c>
      <c r="G53" t="str" cm="1">
        <f t="array" ref="G53">_xlfn.IFS(
  F53&lt;10, "0-9",
  F53&lt;20, "10-19",
  F53&lt;30, "20-29",
  F53&lt;40, "30-39",
  F53&lt;50, "40-49",
  F53&gt;=50, "Over 50"
)</f>
        <v>10-19</v>
      </c>
    </row>
    <row r="54" spans="1:7">
      <c r="A54">
        <f>School_Enrollment_Point!E54</f>
        <v>21244</v>
      </c>
      <c r="B54" s="5">
        <f>_xlfn.XLOOKUP(A54, Library_Point!$C$2:$C$19, Library_Point!$E$2:$E$19, 0)</f>
        <v>0</v>
      </c>
      <c r="C54">
        <f>_xlfn.XLOOKUP(A54, LFL_Point!$E$2:$E$35, LFL_Point!$H$2:$H$35,0)</f>
        <v>3</v>
      </c>
      <c r="D54">
        <f>_xlfn.XLOOKUP(A54, School_Enrollment_Point!$E$2:$E$55, School_Enrollment_Point!$I$2:$I$55,0)</f>
        <v>6</v>
      </c>
      <c r="E54">
        <f>_xlfn.XLOOKUP(A54, Internet_Access_Point!$H$2:$H$55, Internet_Access_Point!$O$2:$O$55,0)</f>
        <v>9</v>
      </c>
      <c r="F54">
        <f t="shared" si="0"/>
        <v>18</v>
      </c>
      <c r="G54" t="str" cm="1">
        <f t="array" ref="G54">_xlfn.IFS(
  F54&lt;10, "0-9",
  F54&lt;20, "10-19",
  F54&lt;30, "20-29",
  F54&lt;40, "30-39",
  F54&lt;50, "40-49",
  F54&gt;=50, "Over 50"
)</f>
        <v>10-19</v>
      </c>
    </row>
    <row r="55" spans="1:7">
      <c r="A55">
        <f>School_Enrollment_Point!E55</f>
        <v>21286</v>
      </c>
      <c r="B55" s="5">
        <f>_xlfn.XLOOKUP(A55, Library_Point!$C$2:$C$19, Library_Point!$E$2:$E$19, 0)</f>
        <v>10</v>
      </c>
      <c r="C55">
        <f>_xlfn.XLOOKUP(A55, LFL_Point!$E$2:$E$35, LFL_Point!$H$2:$H$35,0)</f>
        <v>5</v>
      </c>
      <c r="D55">
        <f>_xlfn.XLOOKUP(A55, School_Enrollment_Point!$E$2:$E$55, School_Enrollment_Point!$I$2:$I$55,0)</f>
        <v>6</v>
      </c>
      <c r="E55">
        <f>_xlfn.XLOOKUP(A55, Internet_Access_Point!$H$2:$H$55, Internet_Access_Point!$O$2:$O$55,0)</f>
        <v>9</v>
      </c>
      <c r="F55">
        <f t="shared" si="0"/>
        <v>30</v>
      </c>
      <c r="G55" t="str" cm="1">
        <f t="array" ref="G55">_xlfn.IFS(
  F55&lt;10, "0-9",
  F55&lt;20, "10-19",
  F55&lt;30, "20-29",
  F55&lt;40, "30-39",
  F55&lt;50, "40-49",
  F55&gt;=50, "Over 50"
)</f>
        <v>30-39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Ho, Huong Giang</cp:lastModifiedBy>
  <cp:revision/>
  <dcterms:created xsi:type="dcterms:W3CDTF">2025-08-19T14:22:58Z</dcterms:created>
  <dcterms:modified xsi:type="dcterms:W3CDTF">2025-08-21T16:58:15Z</dcterms:modified>
  <cp:category/>
  <cp:contentStatus/>
</cp:coreProperties>
</file>