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onics\Projects\Light Control\"/>
    </mc:Choice>
  </mc:AlternateContent>
  <xr:revisionPtr revIDLastSave="0" documentId="13_ncr:1_{FE8E80C8-1C15-4A87-A8E6-3C93BED0A7E1}" xr6:coauthVersionLast="38" xr6:coauthVersionMax="38" xr10:uidLastSave="{00000000-0000-0000-0000-000000000000}"/>
  <bookViews>
    <workbookView xWindow="0" yWindow="0" windowWidth="20490" windowHeight="7545" xr2:uid="{E0DC9813-C367-4C69-9874-F14AE73FC4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J3" i="1"/>
  <c r="AJ2" i="1" l="1"/>
  <c r="AK2" i="1" s="1"/>
  <c r="AD22" i="1" l="1"/>
  <c r="AD38" i="1"/>
  <c r="AD54" i="1"/>
  <c r="AD60" i="1"/>
  <c r="AD37" i="1"/>
  <c r="AD11" i="1"/>
  <c r="AD27" i="1"/>
  <c r="AD43" i="1"/>
  <c r="AD59" i="1"/>
  <c r="AD20" i="1"/>
  <c r="AD36" i="1"/>
  <c r="AD9" i="1"/>
  <c r="AD41" i="1"/>
  <c r="AD10" i="1"/>
  <c r="AD26" i="1"/>
  <c r="AD42" i="1"/>
  <c r="AD58" i="1"/>
  <c r="AD13" i="1"/>
  <c r="AD45" i="1"/>
  <c r="AD15" i="1"/>
  <c r="AD31" i="1"/>
  <c r="AD47" i="1"/>
  <c r="AD8" i="1"/>
  <c r="AD24" i="1"/>
  <c r="AD40" i="1"/>
  <c r="AD17" i="1"/>
  <c r="AD49" i="1"/>
  <c r="AD14" i="1"/>
  <c r="AD30" i="1"/>
  <c r="AD46" i="1"/>
  <c r="AD44" i="1"/>
  <c r="AD21" i="1"/>
  <c r="AD53" i="1"/>
  <c r="AD19" i="1"/>
  <c r="AD35" i="1"/>
  <c r="AD51" i="1"/>
  <c r="AD12" i="1"/>
  <c r="AD28" i="1"/>
  <c r="AD48" i="1"/>
  <c r="AD25" i="1"/>
  <c r="AD57" i="1"/>
  <c r="AD18" i="1"/>
  <c r="AD34" i="1"/>
  <c r="AD50" i="1"/>
  <c r="AD52" i="1"/>
  <c r="AD29" i="1"/>
  <c r="AD7" i="1"/>
  <c r="AD23" i="1"/>
  <c r="AD39" i="1"/>
  <c r="AD55" i="1"/>
  <c r="AD16" i="1"/>
  <c r="AD32" i="1"/>
  <c r="AD56" i="1"/>
  <c r="AD33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6" i="1"/>
  <c r="O6" i="1" s="1"/>
  <c r="B7" i="1"/>
  <c r="C7" i="1" s="1"/>
  <c r="B8" i="1"/>
  <c r="C8" i="1" s="1"/>
  <c r="B9" i="1"/>
  <c r="C9" i="1" s="1"/>
  <c r="B10" i="1"/>
  <c r="C10" i="1" s="1"/>
  <c r="B11" i="1"/>
  <c r="C11" i="1" s="1"/>
  <c r="B6" i="1"/>
  <c r="C6" i="1" s="1"/>
</calcChain>
</file>

<file path=xl/sharedStrings.xml><?xml version="1.0" encoding="utf-8"?>
<sst xmlns="http://schemas.openxmlformats.org/spreadsheetml/2006/main" count="9" uniqueCount="6">
  <si>
    <t>Resistance</t>
  </si>
  <si>
    <t>Voltage</t>
  </si>
  <si>
    <t>Light Intensity</t>
  </si>
  <si>
    <t>Resistance kOhm</t>
  </si>
  <si>
    <t>Voltage V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</si>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</sst>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64" fontId="0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Resistance vs Light Intensity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Sheet1!$A$6:$A$11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Sheet1!$B$6:$B$11</c:f>
              <c:numCache>
                <c:formatCode>General</c:formatCode>
                <c:ptCount val="6"/>
                <c:pt idx="0">
                  <c:v>891.25093813374656</c:v>
                </c:pt>
                <c:pt idx="1">
                  <c:v>144.54397707459285</c:v>
                </c:pt>
                <c:pt idx="2">
                  <c:v>23.442288153199236</c:v>
                </c:pt>
                <c:pt idx="3">
                  <c:v>3.8018939632056128</c:v>
                </c:pt>
                <c:pt idx="4">
                  <c:v>0.61659500186148219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7-416A-8FF0-8099814B29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9F7-416A-8FF0-8099814B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12696"/>
        <c:axId val="562419912"/>
      </c:lineChart>
      <c:catAx>
        <c:axId val="56241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2419912"/>
        <c:crosses val="autoZero"/>
        <c:auto val="1"/>
        <c:lblAlgn val="ctr"/>
        <c:lblOffset val="100"/>
        <c:noMultiLvlLbl val="0"/>
      </c:catAx>
      <c:valAx>
        <c:axId val="562419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241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 Light Intensity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Sheet1!$M$6:$M$106</c:f>
              <c:numCache>
                <c:formatCode>General</c:formatCode>
                <c:ptCount val="101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Sheet1!$N$6:$N$106</c:f>
              <c:numCache>
                <c:formatCode>General</c:formatCode>
                <c:ptCount val="101"/>
                <c:pt idx="0">
                  <c:v>891.25093813374656</c:v>
                </c:pt>
                <c:pt idx="1">
                  <c:v>3.8018939632056128</c:v>
                </c:pt>
                <c:pt idx="2">
                  <c:v>2.1988029118503878</c:v>
                </c:pt>
                <c:pt idx="3">
                  <c:v>1.5961518616148149</c:v>
                </c:pt>
                <c:pt idx="4">
                  <c:v>1.2716646734369412</c:v>
                </c:pt>
                <c:pt idx="5">
                  <c:v>1.0661386714951877</c:v>
                </c:pt>
                <c:pt idx="6">
                  <c:v>0.92312499902414236</c:v>
                </c:pt>
                <c:pt idx="7">
                  <c:v>0.81728315614601477</c:v>
                </c:pt>
                <c:pt idx="8">
                  <c:v>0.73545975082714288</c:v>
                </c:pt>
                <c:pt idx="9">
                  <c:v>0.670113577599181</c:v>
                </c:pt>
                <c:pt idx="10">
                  <c:v>0.61659500186148219</c:v>
                </c:pt>
                <c:pt idx="11">
                  <c:v>0.57187324513459226</c:v>
                </c:pt>
                <c:pt idx="12">
                  <c:v>0.53388388931940256</c:v>
                </c:pt>
                <c:pt idx="13">
                  <c:v>0.50116963697182415</c:v>
                </c:pt>
                <c:pt idx="14">
                  <c:v>0.47267088480945757</c:v>
                </c:pt>
                <c:pt idx="15">
                  <c:v>0.44759776093591136</c:v>
                </c:pt>
                <c:pt idx="16">
                  <c:v>0.42534880175984185</c:v>
                </c:pt>
                <c:pt idx="17">
                  <c:v>0.40545751294608268</c:v>
                </c:pt>
                <c:pt idx="18">
                  <c:v>0.38755622854173571</c:v>
                </c:pt>
                <c:pt idx="19">
                  <c:v>0.37135104916248501</c:v>
                </c:pt>
                <c:pt idx="20">
                  <c:v>0.35660407645411746</c:v>
                </c:pt>
                <c:pt idx="21">
                  <c:v>0.34312057195013979</c:v>
                </c:pt>
                <c:pt idx="22">
                  <c:v>0.33073951266937734</c:v>
                </c:pt>
                <c:pt idx="23">
                  <c:v>0.31932653576720488</c:v>
                </c:pt>
                <c:pt idx="24">
                  <c:v>0.30876859317657557</c:v>
                </c:pt>
                <c:pt idx="25">
                  <c:v>0.29896984972698776</c:v>
                </c:pt>
                <c:pt idx="26">
                  <c:v>0.28984849860870565</c:v>
                </c:pt>
                <c:pt idx="27">
                  <c:v>0.28133426253594096</c:v>
                </c:pt>
                <c:pt idx="28">
                  <c:v>0.2733664136675783</c:v>
                </c:pt>
                <c:pt idx="29">
                  <c:v>0.26589219036057599</c:v>
                </c:pt>
                <c:pt idx="30">
                  <c:v>0.25886552060851609</c:v>
                </c:pt>
                <c:pt idx="31">
                  <c:v>0.25224598475220078</c:v>
                </c:pt>
                <c:pt idx="32">
                  <c:v>0.24599796651694075</c:v>
                </c:pt>
                <c:pt idx="33">
                  <c:v>0.24008995349771647</c:v>
                </c:pt>
                <c:pt idx="34">
                  <c:v>0.23449395715017968</c:v>
                </c:pt>
                <c:pt idx="35">
                  <c:v>0.22918502903069599</c:v>
                </c:pt>
                <c:pt idx="36">
                  <c:v>0.22414085507656134</c:v>
                </c:pt>
                <c:pt idx="37">
                  <c:v>0.21934141356261078</c:v>
                </c:pt>
                <c:pt idx="38">
                  <c:v>0.2147686853235389</c:v>
                </c:pt>
                <c:pt idx="39">
                  <c:v>0.21040640711686678</c:v>
                </c:pt>
                <c:pt idx="40">
                  <c:v>0.2062398607834677</c:v>
                </c:pt>
                <c:pt idx="41">
                  <c:v>0.20225569226147611</c:v>
                </c:pt>
                <c:pt idx="42">
                  <c:v>0.19844175561477531</c:v>
                </c:pt>
                <c:pt idx="43">
                  <c:v>0.19478697811610202</c:v>
                </c:pt>
                <c:pt idx="44">
                  <c:v>0.19128124312763092</c:v>
                </c:pt>
                <c:pt idx="45">
                  <c:v>0.18791528808712343</c:v>
                </c:pt>
                <c:pt idx="46">
                  <c:v>0.18468061536466748</c:v>
                </c:pt>
                <c:pt idx="47">
                  <c:v>0.18156941412633207</c:v>
                </c:pt>
                <c:pt idx="48">
                  <c:v>0.17857449164420183</c:v>
                </c:pt>
                <c:pt idx="49">
                  <c:v>0.1756892127409044</c:v>
                </c:pt>
                <c:pt idx="50">
                  <c:v>0.17290744626157303</c:v>
                </c:pt>
                <c:pt idx="51">
                  <c:v>0.1702235176356505</c:v>
                </c:pt>
                <c:pt idx="52">
                  <c:v>0.16763216673168893</c:v>
                </c:pt>
                <c:pt idx="53">
                  <c:v>0.16512851032566087</c:v>
                </c:pt>
                <c:pt idx="54">
                  <c:v>0.16270800860151538</c:v>
                </c:pt>
                <c:pt idx="55">
                  <c:v>0.16036643518520527</c:v>
                </c:pt>
                <c:pt idx="56">
                  <c:v>0.1580998502829265</c:v>
                </c:pt>
                <c:pt idx="57">
                  <c:v>0.15590457655308876</c:v>
                </c:pt>
                <c:pt idx="58">
                  <c:v>0.15377717739138683</c:v>
                </c:pt>
                <c:pt idx="59">
                  <c:v>0.15171443735075626</c:v>
                </c:pt>
                <c:pt idx="60">
                  <c:v>0.14971334445418061</c:v>
                </c:pt>
                <c:pt idx="61">
                  <c:v>0.14777107418928506</c:v>
                </c:pt>
                <c:pt idx="62">
                  <c:v>0.14588497500021194</c:v>
                </c:pt>
                <c:pt idx="63">
                  <c:v>0.14405255511512985</c:v>
                </c:pt>
                <c:pt idx="64">
                  <c:v>0.14227147056743691</c:v>
                </c:pt>
                <c:pt idx="65">
                  <c:v>0.14053951428575634</c:v>
                </c:pt>
                <c:pt idx="66">
                  <c:v>0.13885460614258924</c:v>
                </c:pt>
                <c:pt idx="67">
                  <c:v>0.13721478386431635</c:v>
                </c:pt>
                <c:pt idx="68">
                  <c:v>0.13561819471640277</c:v>
                </c:pt>
                <c:pt idx="69">
                  <c:v>0.13406308788740645</c:v>
                </c:pt>
                <c:pt idx="70">
                  <c:v>0.13254780750389814</c:v>
                </c:pt>
                <c:pt idx="71">
                  <c:v>0.13107078621586893</c:v>
                </c:pt>
                <c:pt idx="72">
                  <c:v>0.12963053929874291</c:v>
                </c:pt>
                <c:pt idx="73">
                  <c:v>0.12822565922387383</c:v>
                </c:pt>
                <c:pt idx="74">
                  <c:v>0.1268548106544774</c:v>
                </c:pt>
                <c:pt idx="75">
                  <c:v>0.12551672582842768</c:v>
                </c:pt>
                <c:pt idx="76">
                  <c:v>0.12421020029330519</c:v>
                </c:pt>
                <c:pt idx="77">
                  <c:v>0.12293408896259275</c:v>
                </c:pt>
                <c:pt idx="78">
                  <c:v>0.12168730246502255</c:v>
                </c:pt>
                <c:pt idx="79">
                  <c:v>0.12046880376184599</c:v>
                </c:pt>
                <c:pt idx="80">
                  <c:v>0.11927760500925426</c:v>
                </c:pt>
                <c:pt idx="81">
                  <c:v>0.11811276464537407</c:v>
                </c:pt>
                <c:pt idx="82">
                  <c:v>0.11697338468321675</c:v>
                </c:pt>
                <c:pt idx="83">
                  <c:v>0.1158586081927107</c:v>
                </c:pt>
                <c:pt idx="84">
                  <c:v>0.11476761695651574</c:v>
                </c:pt>
                <c:pt idx="85">
                  <c:v>0.11369962928571595</c:v>
                </c:pt>
                <c:pt idx="86">
                  <c:v>0.11265389798275646</c:v>
                </c:pt>
                <c:pt idx="87">
                  <c:v>0.11162970844011463</c:v>
                </c:pt>
                <c:pt idx="88">
                  <c:v>0.11062637686422257</c:v>
                </c:pt>
                <c:pt idx="89">
                  <c:v>0.10964324861507245</c:v>
                </c:pt>
                <c:pt idx="90">
                  <c:v>0.10867969665276685</c:v>
                </c:pt>
                <c:pt idx="91">
                  <c:v>0.10773512008302516</c:v>
                </c:pt>
                <c:pt idx="92">
                  <c:v>0.10680894279433402</c:v>
                </c:pt>
                <c:pt idx="93">
                  <c:v>0.10590061218004392</c:v>
                </c:pt>
                <c:pt idx="94">
                  <c:v>0.10500959793926704</c:v>
                </c:pt>
                <c:pt idx="95">
                  <c:v>0.1041353909509402</c:v>
                </c:pt>
                <c:pt idx="96">
                  <c:v>0.10327750221587095</c:v>
                </c:pt>
                <c:pt idx="97">
                  <c:v>0.10243546186200246</c:v>
                </c:pt>
                <c:pt idx="98">
                  <c:v>0.10160881820851329</c:v>
                </c:pt>
                <c:pt idx="99">
                  <c:v>0.10079713688471155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162-9466-458E599202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3D9-4162-9466-458E5992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8496"/>
        <c:axId val="567566856"/>
      </c:lineChart>
      <c:catAx>
        <c:axId val="5675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7566856"/>
        <c:crosses val="autoZero"/>
        <c:auto val="1"/>
        <c:lblAlgn val="ctr"/>
        <c:lblOffset val="100"/>
        <c:noMultiLvlLbl val="0"/>
      </c:catAx>
      <c:valAx>
        <c:axId val="567566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75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Intensity vs Sensor Voltage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Sheet1!$A$6:$A$11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Sheet1!$C$6:$C$11</c:f>
              <c:numCache>
                <c:formatCode>General</c:formatCode>
                <c:ptCount val="6"/>
                <c:pt idx="0">
                  <c:v>5.6038046992229786E-3</c:v>
                </c:pt>
                <c:pt idx="1">
                  <c:v>3.4353877779754821E-2</c:v>
                </c:pt>
                <c:pt idx="2">
                  <c:v>0.20456349948339647</c:v>
                </c:pt>
                <c:pt idx="3">
                  <c:v>1.0412558124590774</c:v>
                </c:pt>
                <c:pt idx="4">
                  <c:v>3.0929206104451534</c:v>
                </c:pt>
                <c:pt idx="5">
                  <c:v>4.545454545454545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1-42EC-B58B-A72D9F43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358192"/>
        <c:axId val="561358848"/>
      </c:lineChart>
      <c:catAx>
        <c:axId val="5613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1358848"/>
        <c:crosses val="autoZero"/>
        <c:auto val="1"/>
        <c:lblAlgn val="ctr"/>
        <c:lblOffset val="100"/>
        <c:noMultiLvlLbl val="0"/>
      </c:catAx>
      <c:valAx>
        <c:axId val="5613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13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Sensor Voltage vs Light Intensity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Sheet1!$M$6:$M$106</c:f>
              <c:numCache>
                <c:formatCode>General</c:formatCode>
                <c:ptCount val="101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Sheet1!$O$6:$O$106</c:f>
              <c:numCache>
                <c:formatCode>General</c:formatCode>
                <c:ptCount val="101"/>
                <c:pt idx="0">
                  <c:v>5.6038046992229786E-3</c:v>
                </c:pt>
                <c:pt idx="1">
                  <c:v>1.0412558124590774</c:v>
                </c:pt>
                <c:pt idx="2">
                  <c:v>1.5630847344413872</c:v>
                </c:pt>
                <c:pt idx="3">
                  <c:v>1.9259273981337841</c:v>
                </c:pt>
                <c:pt idx="4">
                  <c:v>2.2010290772516141</c:v>
                </c:pt>
                <c:pt idx="5">
                  <c:v>2.4199730971501952</c:v>
                </c:pt>
                <c:pt idx="6">
                  <c:v>2.5999350029442532</c:v>
                </c:pt>
                <c:pt idx="7">
                  <c:v>2.7513598984781766</c:v>
                </c:pt>
                <c:pt idx="8">
                  <c:v>2.8810809340965324</c:v>
                </c:pt>
                <c:pt idx="9">
                  <c:v>2.9938083655290031</c:v>
                </c:pt>
                <c:pt idx="10">
                  <c:v>3.0929206104451534</c:v>
                </c:pt>
                <c:pt idx="11">
                  <c:v>3.1809180641482788</c:v>
                </c:pt>
                <c:pt idx="12">
                  <c:v>3.2596991433416407</c:v>
                </c:pt>
                <c:pt idx="13">
                  <c:v>3.3307361652251739</c:v>
                </c:pt>
                <c:pt idx="14">
                  <c:v>3.3951917238093072</c:v>
                </c:pt>
                <c:pt idx="15">
                  <c:v>3.4539981581398438</c:v>
                </c:pt>
                <c:pt idx="16">
                  <c:v>3.5079132867875056</c:v>
                </c:pt>
                <c:pt idx="17">
                  <c:v>3.5575604057351642</c:v>
                </c:pt>
                <c:pt idx="18">
                  <c:v>3.6034575732147403</c:v>
                </c:pt>
                <c:pt idx="19">
                  <c:v>3.6460394317367628</c:v>
                </c:pt>
                <c:pt idx="20">
                  <c:v>3.6856737251364939</c:v>
                </c:pt>
                <c:pt idx="21">
                  <c:v>3.7226739761272998</c:v>
                </c:pt>
                <c:pt idx="22">
                  <c:v>3.7573093399551381</c:v>
                </c:pt>
                <c:pt idx="23">
                  <c:v>3.7898123508085417</c:v>
                </c:pt>
                <c:pt idx="24">
                  <c:v>3.8203850749995905</c:v>
                </c:pt>
                <c:pt idx="25">
                  <c:v>3.8492040450753189</c:v>
                </c:pt>
                <c:pt idx="26">
                  <c:v>3.8764242509048525</c:v>
                </c:pt>
                <c:pt idx="27">
                  <c:v>3.9021823939245142</c:v>
                </c:pt>
                <c:pt idx="28">
                  <c:v>3.9265995602937958</c:v>
                </c:pt>
                <c:pt idx="29">
                  <c:v>3.9497834318543372</c:v>
                </c:pt>
                <c:pt idx="30">
                  <c:v>3.9718301265277942</c:v>
                </c:pt>
                <c:pt idx="31">
                  <c:v>3.9928257394168605</c:v>
                </c:pt>
                <c:pt idx="32">
                  <c:v>4.0128476404957434</c:v>
                </c:pt>
                <c:pt idx="33">
                  <c:v>4.0319655730597024</c:v>
                </c:pt>
                <c:pt idx="34">
                  <c:v>4.0502425880985795</c:v>
                </c:pt>
                <c:pt idx="35">
                  <c:v>4.0677358427826542</c:v>
                </c:pt>
                <c:pt idx="36">
                  <c:v>4.0844972858023638</c:v>
                </c:pt>
                <c:pt idx="37">
                  <c:v>4.1005742480206999</c:v>
                </c:pt>
                <c:pt idx="38">
                  <c:v>4.1160099535067545</c:v>
                </c:pt>
                <c:pt idx="39">
                  <c:v>4.1308439633178855</c:v>
                </c:pt>
                <c:pt idx="40">
                  <c:v>4.1451125622332183</c:v>
                </c:pt>
                <c:pt idx="41">
                  <c:v>4.1588490968962368</c:v>
                </c:pt>
                <c:pt idx="42">
                  <c:v>4.1720842724101397</c:v>
                </c:pt>
                <c:pt idx="43">
                  <c:v>4.18484641327764</c:v>
                </c:pt>
                <c:pt idx="44">
                  <c:v>4.1971616936340128</c:v>
                </c:pt>
                <c:pt idx="45">
                  <c:v>4.2090543409466532</c:v>
                </c:pt>
                <c:pt idx="46">
                  <c:v>4.22054681671389</c:v>
                </c:pt>
                <c:pt idx="47">
                  <c:v>4.2316599771644103</c:v>
                </c:pt>
                <c:pt idx="48">
                  <c:v>4.2424132165160104</c:v>
                </c:pt>
                <c:pt idx="49">
                  <c:v>4.2528245949823882</c:v>
                </c:pt>
                <c:pt idx="50">
                  <c:v>4.2629109534060694</c:v>
                </c:pt>
                <c:pt idx="51">
                  <c:v>4.2726880161339835</c:v>
                </c:pt>
                <c:pt idx="52">
                  <c:v>4.2821704835311838</c:v>
                </c:pt>
                <c:pt idx="53">
                  <c:v>4.2913721153407094</c:v>
                </c:pt>
                <c:pt idx="54">
                  <c:v>4.3003058059382528</c:v>
                </c:pt>
                <c:pt idx="55">
                  <c:v>4.3089836523942147</c:v>
                </c:pt>
                <c:pt idx="56">
                  <c:v>4.3174170161394017</c:v>
                </c:pt>
                <c:pt idx="57">
                  <c:v>4.3256165789307763</c:v>
                </c:pt>
                <c:pt idx="58">
                  <c:v>4.3335923937277618</c:v>
                </c:pt>
                <c:pt idx="59">
                  <c:v>4.3413539310154912</c:v>
                </c:pt>
                <c:pt idx="60">
                  <c:v>4.3489101210473642</c:v>
                </c:pt>
                <c:pt idx="61">
                  <c:v>4.3562693924236529</c:v>
                </c:pt>
                <c:pt idx="62">
                  <c:v>4.3634397073747087</c:v>
                </c:pt>
                <c:pt idx="63">
                  <c:v>4.3704285940752365</c:v>
                </c:pt>
                <c:pt idx="64">
                  <c:v>4.3772431762794453</c:v>
                </c:pt>
                <c:pt idx="65">
                  <c:v>4.3838902005347578</c:v>
                </c:pt>
                <c:pt idx="66">
                  <c:v>4.3903760612037068</c:v>
                </c:pt>
                <c:pt idx="67">
                  <c:v>4.3967068234988416</c:v>
                </c:pt>
                <c:pt idx="68">
                  <c:v>4.4028882447138376</c:v>
                </c:pt>
                <c:pt idx="69">
                  <c:v>4.4089257938147588</c:v>
                </c:pt>
                <c:pt idx="70">
                  <c:v>4.414824669538544</c:v>
                </c:pt>
                <c:pt idx="71">
                  <c:v>4.4205898171308018</c:v>
                </c:pt>
                <c:pt idx="72">
                  <c:v>4.426225943841712</c:v>
                </c:pt>
                <c:pt idx="73">
                  <c:v>4.4317375332870803</c:v>
                </c:pt>
                <c:pt idx="74">
                  <c:v>4.4371288587710778</c:v>
                </c:pt>
                <c:pt idx="75">
                  <c:v>4.4424039956578962</c:v>
                </c:pt>
                <c:pt idx="76">
                  <c:v>4.4475668328712068</c:v>
                </c:pt>
                <c:pt idx="77">
                  <c:v>4.4526210835928772</c:v>
                </c:pt>
                <c:pt idx="78">
                  <c:v>4.4575702952257625</c:v>
                </c:pt>
                <c:pt idx="79">
                  <c:v>4.4624178586793946</c:v>
                </c:pt>
                <c:pt idx="80">
                  <c:v>4.4671670170320787</c:v>
                </c:pt>
                <c:pt idx="81">
                  <c:v>4.4718208736180767</c:v>
                </c:pt>
                <c:pt idx="82">
                  <c:v>4.4763823995842502</c:v>
                </c:pt>
                <c:pt idx="83">
                  <c:v>4.4808544409566373</c:v>
                </c:pt>
                <c:pt idx="84">
                  <c:v>4.4852397252539111</c:v>
                </c:pt>
                <c:pt idx="85">
                  <c:v>4.4895408676815372</c:v>
                </c:pt>
                <c:pt idx="86">
                  <c:v>4.4937603769375265</c:v>
                </c:pt>
                <c:pt idx="87">
                  <c:v>4.497900660658134</c:v>
                </c:pt>
                <c:pt idx="88">
                  <c:v>4.5019640305294724</c:v>
                </c:pt>
                <c:pt idx="89">
                  <c:v>4.5059527070888938</c:v>
                </c:pt>
                <c:pt idx="90">
                  <c:v>4.5098688242380396</c:v>
                </c:pt>
                <c:pt idx="91">
                  <c:v>4.5137144334877171</c:v>
                </c:pt>
                <c:pt idx="92">
                  <c:v>4.5174915079531432</c:v>
                </c:pt>
                <c:pt idx="93">
                  <c:v>4.5212019461166424</c:v>
                </c:pt>
                <c:pt idx="94">
                  <c:v>4.5248475753735553</c:v>
                </c:pt>
                <c:pt idx="95">
                  <c:v>4.5284301553759034</c:v>
                </c:pt>
                <c:pt idx="96">
                  <c:v>4.5319513811872172</c:v>
                </c:pt>
                <c:pt idx="97">
                  <c:v>4.5354128862609784</c:v>
                </c:pt>
                <c:pt idx="98">
                  <c:v>4.5388162452541261</c:v>
                </c:pt>
                <c:pt idx="99">
                  <c:v>4.5421629766862832</c:v>
                </c:pt>
                <c:pt idx="100">
                  <c:v>4.545454545454545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3-418A-8876-D7F3F96E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19584"/>
        <c:axId val="562415976"/>
      </c:lineChart>
      <c:catAx>
        <c:axId val="5624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2415976"/>
        <c:crosses val="autoZero"/>
        <c:auto val="1"/>
        <c:lblAlgn val="ctr"/>
        <c:lblOffset val="100"/>
        <c:noMultiLvlLbl val="0"/>
      </c:catAx>
      <c:valAx>
        <c:axId val="5624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24195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Intensity vs Voltage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Sheet1!$AC$5</c:f>
              <c:strCache>
                <c:ptCount val="1"/>
                <c:pt idx="0">
                  <c:v>Light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0C-4A85-8DD0-93CC01EE9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Sheet1!$AB$16:$AB$60</c:f>
              <c:numCache>
                <c:formatCode>0.00</c:formatCode>
                <c:ptCount val="4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4.545454545454545</c:v>
                </c:pt>
              </c:numCache>
            </c:numRef>
          </c:cat>
          <c:val>
            <c:numRef>
              <c:f>Sheet1!$AC$16:$AC$60</c:f>
              <c:numCache>
                <c:formatCode>0.00</c:formatCode>
                <c:ptCount val="45"/>
                <c:pt idx="0">
                  <c:v>3.9326790650173407</c:v>
                </c:pt>
                <c:pt idx="1">
                  <c:v>9.706761917025954</c:v>
                </c:pt>
                <c:pt idx="2">
                  <c:v>16.655152114080177</c:v>
                </c:pt>
                <c:pt idx="3">
                  <c:v>24.633250374080085</c:v>
                </c:pt>
                <c:pt idx="4">
                  <c:v>33.595050983510902</c:v>
                </c:pt>
                <c:pt idx="5">
                  <c:v>43.537045557955473</c:v>
                </c:pt>
                <c:pt idx="6">
                  <c:v>54.480361456986039</c:v>
                </c:pt>
                <c:pt idx="7">
                  <c:v>66.463492737378985</c:v>
                </c:pt>
                <c:pt idx="8">
                  <c:v>79.539081778747132</c:v>
                </c:pt>
                <c:pt idx="9">
                  <c:v>93.772600569718634</c:v>
                </c:pt>
                <c:pt idx="10">
                  <c:v>109.24208293869513</c:v>
                </c:pt>
                <c:pt idx="11">
                  <c:v>126.03853708077851</c:v>
                </c:pt>
                <c:pt idx="12">
                  <c:v>144.26687283698578</c:v>
                </c:pt>
                <c:pt idx="13">
                  <c:v>164.04727909646402</c:v>
                </c:pt>
                <c:pt idx="14">
                  <c:v>185.51704416194059</c:v>
                </c:pt>
                <c:pt idx="15">
                  <c:v>208.83285085303098</c:v>
                </c:pt>
                <c:pt idx="16">
                  <c:v>234.17361012263859</c:v>
                </c:pt>
                <c:pt idx="17">
                  <c:v>261.74392835194442</c:v>
                </c:pt>
                <c:pt idx="18">
                  <c:v>291.77833854657462</c:v>
                </c:pt>
                <c:pt idx="19">
                  <c:v>324.54646811419019</c:v>
                </c:pt>
                <c:pt idx="20">
                  <c:v>360.35936982457207</c:v>
                </c:pt>
                <c:pt idx="21">
                  <c:v>399.5773130244869</c:v>
                </c:pt>
                <c:pt idx="22">
                  <c:v>442.6194260700272</c:v>
                </c:pt>
                <c:pt idx="23">
                  <c:v>489.97570790374709</c:v>
                </c:pt>
                <c:pt idx="24">
                  <c:v>542.22210065015895</c:v>
                </c:pt>
                <c:pt idx="25">
                  <c:v>600.03955643292159</c:v>
                </c:pt>
                <c:pt idx="26">
                  <c:v>664.23837074642165</c:v>
                </c:pt>
                <c:pt idx="27">
                  <c:v>735.78953771946055</c:v>
                </c:pt>
                <c:pt idx="28">
                  <c:v>815.86558045263666</c:v>
                </c:pt>
                <c:pt idx="29">
                  <c:v>905.89433353508832</c:v>
                </c:pt>
                <c:pt idx="30">
                  <c:v>1007.6306825859226</c:v>
                </c:pt>
                <c:pt idx="31">
                  <c:v>1123.2535871401324</c:v>
                </c:pt>
                <c:pt idx="32">
                  <c:v>1255.4993121534851</c:v>
                </c:pt>
                <c:pt idx="33">
                  <c:v>1407.8474973287673</c:v>
                </c:pt>
                <c:pt idx="34">
                  <c:v>1584.7859573313933</c:v>
                </c:pt>
                <c:pt idx="35">
                  <c:v>1792.195567355855</c:v>
                </c:pt>
                <c:pt idx="36">
                  <c:v>2037.9231950614301</c:v>
                </c:pt>
                <c:pt idx="37">
                  <c:v>2332.6580365261002</c:v>
                </c:pt>
                <c:pt idx="38">
                  <c:v>2691.3145422031344</c:v>
                </c:pt>
                <c:pt idx="39">
                  <c:v>3135.2954343511369</c:v>
                </c:pt>
                <c:pt idx="40">
                  <c:v>3696.3565565328076</c:v>
                </c:pt>
                <c:pt idx="41">
                  <c:v>4423.5533572571894</c:v>
                </c:pt>
                <c:pt idx="42">
                  <c:v>5396.5281905406737</c:v>
                </c:pt>
                <c:pt idx="43">
                  <c:v>6752.980195730076</c:v>
                </c:pt>
                <c:pt idx="44">
                  <c:v>9999.9999999999909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A-4EA1-8994-8C77395B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68272"/>
        <c:axId val="426365976"/>
      </c:lineChart>
      <c:catAx>
        <c:axId val="4263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26365976"/>
        <c:crosses val="autoZero"/>
        <c:auto val="1"/>
        <c:lblAlgn val="ctr"/>
        <c:lblOffset val="100"/>
        <c:noMultiLvlLbl val="0"/>
      </c:catAx>
      <c:valAx>
        <c:axId val="4263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263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Light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Sheet1!$AC$7:$AC$60</c:f>
              <c:numCache>
                <c:formatCode>0.00</c:formatCode>
                <c:ptCount val="54"/>
                <c:pt idx="0">
                  <c:v>0.20838193611877773</c:v>
                </c:pt>
                <c:pt idx="1">
                  <c:v>0.50235818732297921</c:v>
                </c:pt>
                <c:pt idx="2">
                  <c:v>0.84143159955241786</c:v>
                </c:pt>
                <c:pt idx="3">
                  <c:v>1.2141611931403657</c:v>
                </c:pt>
                <c:pt idx="4">
                  <c:v>1.6145693940741472</c:v>
                </c:pt>
                <c:pt idx="5">
                  <c:v>2.0389090330749382</c:v>
                </c:pt>
                <c:pt idx="6">
                  <c:v>2.4845891434218164</c:v>
                </c:pt>
                <c:pt idx="7">
                  <c:v>2.9497033027143358</c:v>
                </c:pt>
                <c:pt idx="8">
                  <c:v>3.4327870040506117</c:v>
                </c:pt>
                <c:pt idx="9">
                  <c:v>3.9326790650173407</c:v>
                </c:pt>
                <c:pt idx="10">
                  <c:v>9.706761917025954</c:v>
                </c:pt>
                <c:pt idx="11">
                  <c:v>16.655152114080177</c:v>
                </c:pt>
                <c:pt idx="12">
                  <c:v>24.633250374080085</c:v>
                </c:pt>
                <c:pt idx="13">
                  <c:v>33.595050983510902</c:v>
                </c:pt>
                <c:pt idx="14">
                  <c:v>43.537045557955473</c:v>
                </c:pt>
                <c:pt idx="15">
                  <c:v>54.480361456986039</c:v>
                </c:pt>
                <c:pt idx="16">
                  <c:v>66.463492737378985</c:v>
                </c:pt>
                <c:pt idx="17">
                  <c:v>79.539081778747132</c:v>
                </c:pt>
                <c:pt idx="18">
                  <c:v>93.772600569718634</c:v>
                </c:pt>
                <c:pt idx="19">
                  <c:v>109.24208293869513</c:v>
                </c:pt>
                <c:pt idx="20">
                  <c:v>126.03853708077851</c:v>
                </c:pt>
                <c:pt idx="21">
                  <c:v>144.26687283698578</c:v>
                </c:pt>
                <c:pt idx="22">
                  <c:v>164.04727909646402</c:v>
                </c:pt>
                <c:pt idx="23">
                  <c:v>185.51704416194059</c:v>
                </c:pt>
                <c:pt idx="24">
                  <c:v>208.83285085303098</c:v>
                </c:pt>
                <c:pt idx="25">
                  <c:v>234.17361012263859</c:v>
                </c:pt>
                <c:pt idx="26">
                  <c:v>261.74392835194442</c:v>
                </c:pt>
                <c:pt idx="27">
                  <c:v>291.77833854657462</c:v>
                </c:pt>
                <c:pt idx="28">
                  <c:v>324.54646811419019</c:v>
                </c:pt>
                <c:pt idx="29">
                  <c:v>360.35936982457207</c:v>
                </c:pt>
                <c:pt idx="30">
                  <c:v>399.5773130244869</c:v>
                </c:pt>
                <c:pt idx="31">
                  <c:v>442.6194260700272</c:v>
                </c:pt>
                <c:pt idx="32">
                  <c:v>489.97570790374709</c:v>
                </c:pt>
                <c:pt idx="33">
                  <c:v>542.22210065015895</c:v>
                </c:pt>
                <c:pt idx="34">
                  <c:v>600.03955643292159</c:v>
                </c:pt>
                <c:pt idx="35">
                  <c:v>664.23837074642165</c:v>
                </c:pt>
                <c:pt idx="36">
                  <c:v>735.78953771946055</c:v>
                </c:pt>
                <c:pt idx="37">
                  <c:v>815.86558045263666</c:v>
                </c:pt>
                <c:pt idx="38">
                  <c:v>905.89433353508832</c:v>
                </c:pt>
                <c:pt idx="39">
                  <c:v>1007.6306825859226</c:v>
                </c:pt>
                <c:pt idx="40">
                  <c:v>1123.2535871401324</c:v>
                </c:pt>
                <c:pt idx="41">
                  <c:v>1255.4993121534851</c:v>
                </c:pt>
                <c:pt idx="42">
                  <c:v>1407.8474973287673</c:v>
                </c:pt>
                <c:pt idx="43">
                  <c:v>1584.7859573313933</c:v>
                </c:pt>
                <c:pt idx="44">
                  <c:v>1792.195567355855</c:v>
                </c:pt>
                <c:pt idx="45">
                  <c:v>2037.9231950614301</c:v>
                </c:pt>
                <c:pt idx="46">
                  <c:v>2332.6580365261002</c:v>
                </c:pt>
                <c:pt idx="47">
                  <c:v>2691.3145422031344</c:v>
                </c:pt>
                <c:pt idx="48">
                  <c:v>3135.2954343511369</c:v>
                </c:pt>
                <c:pt idx="49">
                  <c:v>3696.3565565328076</c:v>
                </c:pt>
                <c:pt idx="50">
                  <c:v>4423.5533572571894</c:v>
                </c:pt>
                <c:pt idx="51">
                  <c:v>5396.5281905406737</c:v>
                </c:pt>
                <c:pt idx="52">
                  <c:v>6752.980195730076</c:v>
                </c:pt>
                <c:pt idx="53">
                  <c:v>9999.9999999999909</c:v>
                </c:pt>
              </c:numCache>
            </c:numRef>
          </c:cat>
          <c:val>
            <c:numRef>
              <c:f>Sheet1!$AD$7:$AD$60</c:f>
              <c:numCache>
                <c:formatCode>0.00</c:formatCode>
                <c:ptCount val="54"/>
                <c:pt idx="0">
                  <c:v>41.533526440766202</c:v>
                </c:pt>
                <c:pt idx="1">
                  <c:v>17.228417635010871</c:v>
                </c:pt>
                <c:pt idx="2">
                  <c:v>10.285846951993568</c:v>
                </c:pt>
                <c:pt idx="3">
                  <c:v>7.1282435169765375</c:v>
                </c:pt>
                <c:pt idx="4">
                  <c:v>5.3604612383540857</c:v>
                </c:pt>
                <c:pt idx="5">
                  <c:v>4.2448370737338381</c:v>
                </c:pt>
                <c:pt idx="6">
                  <c:v>3.4834075792699184</c:v>
                </c:pt>
                <c:pt idx="7">
                  <c:v>2.9341380353756508</c:v>
                </c:pt>
                <c:pt idx="8">
                  <c:v>2.5212274001721622</c:v>
                </c:pt>
                <c:pt idx="9">
                  <c:v>2.2007482712116877</c:v>
                </c:pt>
                <c:pt idx="10">
                  <c:v>0.89162964205256379</c:v>
                </c:pt>
                <c:pt idx="11">
                  <c:v>0.51964921090396743</c:v>
                </c:pt>
                <c:pt idx="12">
                  <c:v>0.35134773211553977</c:v>
                </c:pt>
                <c:pt idx="13">
                  <c:v>0.25762236996798332</c:v>
                </c:pt>
                <c:pt idx="14">
                  <c:v>0.19879246610903348</c:v>
                </c:pt>
                <c:pt idx="15">
                  <c:v>0.15886158648929991</c:v>
                </c:pt>
                <c:pt idx="16">
                  <c:v>0.13021940763428824</c:v>
                </c:pt>
                <c:pt idx="17">
                  <c:v>0.10881237826760887</c:v>
                </c:pt>
                <c:pt idx="18">
                  <c:v>9.2296007586273099E-2</c:v>
                </c:pt>
                <c:pt idx="19">
                  <c:v>7.9226214117724764E-2</c:v>
                </c:pt>
                <c:pt idx="20">
                  <c:v>6.8668177638561423E-2</c:v>
                </c:pt>
                <c:pt idx="21">
                  <c:v>5.9991850404540435E-2</c:v>
                </c:pt>
                <c:pt idx="22">
                  <c:v>5.2758184721113495E-2</c:v>
                </c:pt>
                <c:pt idx="23">
                  <c:v>4.6652514827760914E-2</c:v>
                </c:pt>
                <c:pt idx="24">
                  <c:v>4.1443846685109281E-2</c:v>
                </c:pt>
                <c:pt idx="25">
                  <c:v>3.6959060626151265E-2</c:v>
                </c:pt>
                <c:pt idx="26">
                  <c:v>3.3066045535657652E-2</c:v>
                </c:pt>
                <c:pt idx="27">
                  <c:v>2.9662368689462516E-2</c:v>
                </c:pt>
                <c:pt idx="28">
                  <c:v>2.6667480634921418E-2</c:v>
                </c:pt>
                <c:pt idx="29">
                  <c:v>2.401723773071477E-2</c:v>
                </c:pt>
                <c:pt idx="30">
                  <c:v>2.1659980112626973E-2</c:v>
                </c:pt>
                <c:pt idx="31">
                  <c:v>1.9553675559187994E-2</c:v>
                </c:pt>
                <c:pt idx="32">
                  <c:v>1.7663807641801501E-2</c:v>
                </c:pt>
                <c:pt idx="33">
                  <c:v>1.5961792489073402E-2</c:v>
                </c:pt>
                <c:pt idx="34">
                  <c:v>1.442377683401083E-2</c:v>
                </c:pt>
                <c:pt idx="35">
                  <c:v>1.3029714985964523E-2</c:v>
                </c:pt>
                <c:pt idx="36">
                  <c:v>1.1762652511195662E-2</c:v>
                </c:pt>
                <c:pt idx="37">
                  <c:v>1.0608164948894725E-2</c:v>
                </c:pt>
                <c:pt idx="38">
                  <c:v>9.5539141080542792E-3</c:v>
                </c:pt>
                <c:pt idx="39">
                  <c:v>8.5892944738007165E-3</c:v>
                </c:pt>
                <c:pt idx="40">
                  <c:v>7.7051493559909447E-3</c:v>
                </c:pt>
                <c:pt idx="41">
                  <c:v>6.8935415334654155E-3</c:v>
                </c:pt>
                <c:pt idx="42">
                  <c:v>6.147566884899743E-3</c:v>
                </c:pt>
                <c:pt idx="43">
                  <c:v>5.4612022611186624E-3</c:v>
                </c:pt>
                <c:pt idx="44">
                  <c:v>4.8291809282490095E-3</c:v>
                </c:pt>
                <c:pt idx="45">
                  <c:v>4.2468904983960507E-3</c:v>
                </c:pt>
                <c:pt idx="46">
                  <c:v>3.7102895143844069E-3</c:v>
                </c:pt>
                <c:pt idx="47">
                  <c:v>3.2158398871067603E-3</c:v>
                </c:pt>
                <c:pt idx="48">
                  <c:v>2.7604533080814648E-3</c:v>
                </c:pt>
                <c:pt idx="49">
                  <c:v>2.341450701846136E-3</c:v>
                </c:pt>
                <c:pt idx="50">
                  <c:v>1.9565349289544262E-3</c:v>
                </c:pt>
                <c:pt idx="51">
                  <c:v>1.6037786421162358E-3</c:v>
                </c:pt>
                <c:pt idx="52">
                  <c:v>1.2816321687186022E-3</c:v>
                </c:pt>
                <c:pt idx="53">
                  <c:v>8.6548366535673174E-4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B-4930-8163-1D31A87E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65536"/>
        <c:axId val="520463568"/>
      </c:lineChart>
      <c:catAx>
        <c:axId val="5204655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20463568"/>
        <c:crosses val="autoZero"/>
        <c:auto val="1"/>
        <c:lblAlgn val="ctr"/>
        <c:lblOffset val="100"/>
        <c:tickLblSkip val="5"/>
        <c:noMultiLvlLbl val="0"/>
      </c:catAx>
      <c:valAx>
        <c:axId val="5204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204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99579</xdr:colOff>
      <xdr:row>4</xdr:row>
      <xdr:rowOff>28737</xdr:rowOff>
    </xdr:from>
    <xdr:to>
      <xdr:col>11</xdr:col>
      <xdr:colOff>143921</xdr:colOff>
      <xdr:row>30</xdr:row>
      <xdr:rowOff>78231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31B82-6B37-4010-82A0-98770A34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330045</xdr:colOff>
      <xdr:row>4</xdr:row>
      <xdr:rowOff>45827</xdr:rowOff>
    </xdr:from>
    <xdr:to>
      <xdr:col>26</xdr:col>
      <xdr:colOff>484909</xdr:colOff>
      <xdr:row>31</xdr:row>
      <xdr:rowOff>69272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8EB9A-9254-4328-A462-2BEE803E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164646</xdr:colOff>
      <xdr:row>0</xdr:row>
      <xdr:rowOff>169409</xdr:rowOff>
    </xdr:from>
    <xdr:ext cx="4062989" cy="466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DC60BAC-301F-4474-BF14-205AE614CA6C}"/>
                </a:ext>
              </a:extLst>
            </xdr:cNvPr>
            <xdr:cNvSpPr txBox="1"/>
          </xdr:nvSpPr>
          <xdr:spPr>
            <a:xfrm>
              <a:off x="164646" y="169409"/>
              <a:ext cx="4062989" cy="466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𝐿𝐷𝑅</m:t>
                            </m:r>
                          </m:sub>
                        </m:s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=10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−0.79(</m:t>
                        </m:r>
                        <m:r>
                          <m:rPr>
                            <m:sty m:val="p"/>
                          </m:rPr>
                          <a:rPr lang="en-US" sz="28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))+2.16</m:t>
                        </m:r>
                      </m:sup>
                    </m:sSup>
                  </m:oMath>
                </m:oMathPara>
              </a14:m>
              <a:endParaRPr lang="en-PK" sz="2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DC60BAC-301F-4474-BF14-205AE614CA6C}"/>
                </a:ext>
              </a:extLst>
            </xdr:cNvPr>
            <xdr:cNvSpPr txBox="1"/>
          </xdr:nvSpPr>
          <xdr:spPr>
            <a:xfrm>
              <a:off x="164646" y="169409"/>
              <a:ext cx="4062989" cy="466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〖𝑅_𝐿𝐷𝑅=10〗^(−0.79(log⁡(𝑥))+2.16)</a:t>
              </a:r>
              <a:endParaRPr lang="en-PK" sz="2800"/>
            </a:p>
          </xdr:txBody>
        </xdr:sp>
      </mc:Fallback>
    </mc:AlternateContent>
    <xdr:clientData/>
  </xdr:oneCellAnchor>
  <xdr:oneCellAnchor>
    <xdr:from>
      <xdr:col>4</xdr:col>
      <xdr:colOff>424541</xdr:colOff>
      <xdr:row>0</xdr:row>
      <xdr:rowOff>84364</xdr:rowOff>
    </xdr:from>
    <xdr:ext cx="2107051" cy="628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D5FB276-0800-4010-9B9E-9F091753113C}"/>
                </a:ext>
              </a:extLst>
            </xdr:cNvPr>
            <xdr:cNvSpPr txBox="1"/>
          </xdr:nvSpPr>
          <xdr:spPr>
            <a:xfrm>
              <a:off x="4608972" y="84364"/>
              <a:ext cx="2107051" cy="62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1+ 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𝐿𝐷𝑅</m:t>
                            </m:r>
                          </m:sub>
                        </m:sSub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D5FB276-0800-4010-9B9E-9F091753113C}"/>
                </a:ext>
              </a:extLst>
            </xdr:cNvPr>
            <xdr:cNvSpPr txBox="1"/>
          </xdr:nvSpPr>
          <xdr:spPr>
            <a:xfrm>
              <a:off x="4608972" y="84364"/>
              <a:ext cx="2107051" cy="62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𝑉_𝑆=1/(1+ 𝑅_𝐿𝐷𝑅 )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000" b="0" i="0">
                  <a:latin typeface="Cambria Math" panose="02040503050406030204" pitchFamily="18" charset="0"/>
                </a:rPr>
                <a:t>5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3</xdr:col>
      <xdr:colOff>84043</xdr:colOff>
      <xdr:row>31</xdr:row>
      <xdr:rowOff>34737</xdr:rowOff>
    </xdr:from>
    <xdr:to>
      <xdr:col>11</xdr:col>
      <xdr:colOff>123264</xdr:colOff>
      <xdr:row>53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9C31EA-2EE5-4A81-B685-C90043D8F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328892</xdr:colOff>
      <xdr:row>32</xdr:row>
      <xdr:rowOff>34737</xdr:rowOff>
    </xdr:from>
    <xdr:to>
      <xdr:col>26</xdr:col>
      <xdr:colOff>472108</xdr:colOff>
      <xdr:row>55</xdr:row>
      <xdr:rowOff>78440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03592F-A7FF-44FA-B5CB-7043C802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456448</xdr:colOff>
      <xdr:row>3</xdr:row>
      <xdr:rowOff>182812</xdr:rowOff>
    </xdr:from>
    <xdr:to>
      <xdr:col>44</xdr:col>
      <xdr:colOff>72732</xdr:colOff>
      <xdr:row>31</xdr:row>
      <xdr:rowOff>45296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93BCF-8E98-4195-BA5C-77DD5CBC3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28</xdr:col>
      <xdr:colOff>967886</xdr:colOff>
      <xdr:row>0</xdr:row>
      <xdr:rowOff>76200</xdr:rowOff>
    </xdr:from>
    <xdr:ext cx="2358538" cy="6156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CF3F2B-4325-4200-B538-B2B947E6CCB1}"/>
                </a:ext>
              </a:extLst>
            </xdr:cNvPr>
            <xdr:cNvSpPr txBox="1"/>
          </xdr:nvSpPr>
          <xdr:spPr>
            <a:xfrm>
              <a:off x="20684636" y="76200"/>
              <a:ext cx="2358538" cy="615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2.16−</m:t>
                            </m:r>
                            <m:r>
                              <m:rPr>
                                <m:sty m:val="p"/>
                              </m:rPr>
                              <a:rPr lang="en-US" sz="18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f>
                              <m:f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0.79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PK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CF3F2B-4325-4200-B538-B2B947E6CCB1}"/>
                </a:ext>
              </a:extLst>
            </xdr:cNvPr>
            <xdr:cNvSpPr txBox="1"/>
          </xdr:nvSpPr>
          <xdr:spPr>
            <a:xfrm>
              <a:off x="20684636" y="76200"/>
              <a:ext cx="2358538" cy="615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𝑥= 〖10〗^((2.16−log⁡(5/𝑉_𝑠 −1))/0.79)</a:t>
              </a:r>
              <a:endParaRPr lang="en-PK" sz="1800"/>
            </a:p>
          </xdr:txBody>
        </xdr:sp>
      </mc:Fallback>
    </mc:AlternateContent>
    <xdr:clientData/>
  </xdr:oneCellAnchor>
  <xdr:twoCellAnchor>
    <xdr:from>
      <xdr:col>31</xdr:col>
      <xdr:colOff>455543</xdr:colOff>
      <xdr:row>32</xdr:row>
      <xdr:rowOff>19877</xdr:rowOff>
    </xdr:from>
    <xdr:to>
      <xdr:col>44</xdr:col>
      <xdr:colOff>82825</xdr:colOff>
      <xdr:row>56</xdr:row>
      <xdr:rowOff>115956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03931A-6775-4AD9-BF57-5FA56B0FE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BB79F7-53DD-43CE-9BA9-07CAA59029A6}" name="Table1" displayName="Table1" ref="A5:C11" totalsRowShown="0">
  <autoFilter ref="A5:C11" xr:uid="{858A7C18-FFC4-492E-B030-13FC508913ED}"/>
  <tableColumns count="3">
    <tableColumn id="1" xr3:uid="{7C3CFE1E-AC86-4CF5-95A8-4DDE04D22144}" name="Light Intensity"/>
    <tableColumn id="2" xr3:uid="{3F7DA794-CB1C-46EF-93FB-C6BAF1EAA7FF}" name="Resistance kOhm">
      <calculatedColumnFormula>10^((-0.79*LOG10(A6))+2.16)</calculatedColumnFormula>
    </tableColumn>
    <tableColumn id="3" xr3:uid="{5881460F-41D0-4230-9777-50907E6229F6}" name="Voltage V">
      <calculatedColumnFormula>1/(1+B6)*5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B5835-F1D3-4050-A478-547884EC12B5}" name="Table2" displayName="Table2" ref="M5:O106" totalsRowShown="0">
  <autoFilter ref="M5:O106" xr:uid="{E90A5AEB-3611-48DB-B25A-0CFF83B2E35C}"/>
  <tableColumns count="3">
    <tableColumn id="1" xr3:uid="{969BFBBC-ABCD-467C-8C09-BD45CB9AB798}" name="Light Intensity"/>
    <tableColumn id="2" xr3:uid="{4E01EDDB-01E3-4E3C-81C1-0F7641306B46}" name="Resistance">
      <calculatedColumnFormula>10^((-0.79*LOG10(M6))+2.16)</calculatedColumnFormula>
    </tableColumn>
    <tableColumn id="3" xr3:uid="{066C1C79-A44F-4F58-A90E-3A118B4E5FB3}" name="Voltage">
      <calculatedColumnFormula>1/(1+N6)*5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DADDB0-44E4-4C2A-A3DA-018746A0D315}" name="Table3" displayName="Table3" ref="AB5:AD60" totalsRowShown="0">
  <autoFilter ref="AB5:AD60" xr:uid="{7262467D-1FA5-419D-9761-3CA7334C20C5}"/>
  <tableColumns count="3">
    <tableColumn id="1" xr3:uid="{D313A83C-E072-4C27-A8A7-5A71DC089D84}" name="Voltage" dataDxfId="2"/>
    <tableColumn id="2" xr3:uid="{164638F3-45AD-485F-BDE8-70054552E51E}" name="Light Intensity" dataDxfId="1">
      <calculatedColumnFormula>10^((2.16-LOG10(5/AB6-1))/0.79)</calculatedColumnFormula>
    </tableColumn>
    <tableColumn id="3" xr3:uid="{7A3E774C-160A-44B3-B66D-4E74C9F62907}" name="Error" dataDxfId="0">
      <calculatedColumnFormula>(AJ2/Table3[[#This Row],[Light Intensity]])*100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2617-4DB7-4972-B6F3-1444ABDC8C09}">
  <dimension ref="A2:AK106"/>
  <sheetViews>
    <sheetView tabSelected="1" topLeftCell="AD31" zoomScale="115" zoomScaleNormal="115" workbookViewId="0">
      <selection activeCell="AV58" sqref="AV58"/>
    </sheetView>
  </sheetViews>
  <sheetFormatPr defaultRowHeight="15" x14ac:dyDescent="0.25"/>
  <cols>
    <col min="1" max="1" width="19" customWidth="1"/>
    <col min="2" max="2" width="17.5703125" customWidth="1"/>
    <col min="3" max="3" width="12.28515625" bestFit="1" customWidth="1"/>
    <col min="4" max="4" width="13.85546875" bestFit="1" customWidth="1"/>
    <col min="5" max="5" width="14.28515625" bestFit="1" customWidth="1"/>
    <col min="13" max="13" width="15" customWidth="1"/>
    <col min="14" max="14" width="11.85546875" customWidth="1"/>
    <col min="15" max="15" width="9.28515625" customWidth="1"/>
    <col min="29" max="29" width="16" bestFit="1" customWidth="1"/>
    <col min="30" max="30" width="9.140625" customWidth="1"/>
    <col min="36" max="36" width="13.140625" bestFit="1" customWidth="1"/>
  </cols>
  <sheetData>
    <row r="2" spans="1:37" x14ac:dyDescent="0.25">
      <c r="AI2">
        <v>5.0000000000000001E-3</v>
      </c>
      <c r="AJ2" s="5">
        <f>10^((2.16-LOG10(5/AI2-1))/0.79)</f>
        <v>8.6548366535673091E-2</v>
      </c>
      <c r="AK2" s="3">
        <f>(AJ2-AJ3)/AI3*100</f>
        <v>2023.1587325796352</v>
      </c>
    </row>
    <row r="3" spans="1:37" x14ac:dyDescent="0.25">
      <c r="AI3">
        <v>2.5000000000000001E-3</v>
      </c>
      <c r="AJ3" s="5">
        <f>10^((2.16-LOG10(5/AI3-1))/0.79)</f>
        <v>3.5969398221182211E-2</v>
      </c>
    </row>
    <row r="5" spans="1:37" x14ac:dyDescent="0.25">
      <c r="A5" t="s">
        <v>2</v>
      </c>
      <c r="B5" t="s">
        <v>3</v>
      </c>
      <c r="C5" t="s">
        <v>4</v>
      </c>
      <c r="M5" t="s">
        <v>2</v>
      </c>
      <c r="N5" t="s">
        <v>0</v>
      </c>
      <c r="O5" t="s">
        <v>1</v>
      </c>
      <c r="AB5" t="s">
        <v>1</v>
      </c>
      <c r="AC5" t="s">
        <v>2</v>
      </c>
      <c r="AD5" t="s">
        <v>5</v>
      </c>
    </row>
    <row r="6" spans="1:37" x14ac:dyDescent="0.25">
      <c r="A6">
        <v>0.1</v>
      </c>
      <c r="B6">
        <f>10^((-0.79*LOG10(A6))+2.16)</f>
        <v>891.25093813374656</v>
      </c>
      <c r="C6">
        <f>1/(1+B6)*5</f>
        <v>5.6038046992229786E-3</v>
      </c>
      <c r="M6">
        <v>0.1</v>
      </c>
      <c r="N6">
        <f>10^((-0.79*LOG10(M6))+2.16)</f>
        <v>891.25093813374656</v>
      </c>
      <c r="O6">
        <f>1/(1+N6)*5</f>
        <v>5.6038046992229786E-3</v>
      </c>
      <c r="AB6" s="4">
        <v>0</v>
      </c>
      <c r="AC6" s="4"/>
      <c r="AD6" s="4"/>
    </row>
    <row r="7" spans="1:37" x14ac:dyDescent="0.25">
      <c r="A7">
        <v>1</v>
      </c>
      <c r="B7">
        <f t="shared" ref="B7:B11" si="0">10^((-0.79*LOG10(A7))+2.16)</f>
        <v>144.54397707459285</v>
      </c>
      <c r="C7">
        <f t="shared" ref="C7:C11" si="1">1/(1+B7)*5</f>
        <v>3.4353877779754821E-2</v>
      </c>
      <c r="M7">
        <v>100</v>
      </c>
      <c r="N7">
        <f t="shared" ref="N7:N26" si="2">10^((-0.79*LOG10(M7))+2.16)</f>
        <v>3.8018939632056128</v>
      </c>
      <c r="O7">
        <f t="shared" ref="O7:O26" si="3">1/(1+N7)*5</f>
        <v>1.0412558124590774</v>
      </c>
      <c r="AB7" s="4">
        <v>0.01</v>
      </c>
      <c r="AC7" s="4">
        <f t="shared" ref="AC6:AC37" si="4">10^((2.16-LOG10(5/AB7-1))/0.79)</f>
        <v>0.20838193611877773</v>
      </c>
      <c r="AD7" s="4">
        <f>($AJ$2/Table3[[#This Row],[Light Intensity]])*100</f>
        <v>41.533526440766202</v>
      </c>
    </row>
    <row r="8" spans="1:37" x14ac:dyDescent="0.25">
      <c r="A8">
        <v>10</v>
      </c>
      <c r="B8">
        <f t="shared" si="0"/>
        <v>23.442288153199236</v>
      </c>
      <c r="C8">
        <f t="shared" si="1"/>
        <v>0.20456349948339647</v>
      </c>
      <c r="M8">
        <v>200</v>
      </c>
      <c r="N8">
        <f t="shared" si="2"/>
        <v>2.1988029118503878</v>
      </c>
      <c r="O8">
        <f t="shared" si="3"/>
        <v>1.5630847344413872</v>
      </c>
      <c r="AB8" s="4">
        <v>0.02</v>
      </c>
      <c r="AC8" s="4">
        <f t="shared" si="4"/>
        <v>0.50235818732297921</v>
      </c>
      <c r="AD8" s="4">
        <f>($AJ$2/Table3[[#This Row],[Light Intensity]])*100</f>
        <v>17.228417635010871</v>
      </c>
    </row>
    <row r="9" spans="1:37" x14ac:dyDescent="0.25">
      <c r="A9">
        <v>100</v>
      </c>
      <c r="B9">
        <f t="shared" si="0"/>
        <v>3.8018939632056128</v>
      </c>
      <c r="C9">
        <f t="shared" si="1"/>
        <v>1.0412558124590774</v>
      </c>
      <c r="M9">
        <v>300</v>
      </c>
      <c r="N9">
        <f t="shared" si="2"/>
        <v>1.5961518616148149</v>
      </c>
      <c r="O9">
        <f t="shared" si="3"/>
        <v>1.9259273981337841</v>
      </c>
      <c r="AB9" s="4">
        <v>0.03</v>
      </c>
      <c r="AC9" s="4">
        <f t="shared" si="4"/>
        <v>0.84143159955241786</v>
      </c>
      <c r="AD9" s="4">
        <f>($AJ$2/Table3[[#This Row],[Light Intensity]])*100</f>
        <v>10.285846951993568</v>
      </c>
    </row>
    <row r="10" spans="1:37" x14ac:dyDescent="0.25">
      <c r="A10">
        <v>1000</v>
      </c>
      <c r="B10">
        <f t="shared" si="0"/>
        <v>0.61659500186148219</v>
      </c>
      <c r="C10">
        <f t="shared" si="1"/>
        <v>3.0929206104451534</v>
      </c>
      <c r="M10">
        <v>400</v>
      </c>
      <c r="N10">
        <f t="shared" si="2"/>
        <v>1.2716646734369412</v>
      </c>
      <c r="O10">
        <f t="shared" si="3"/>
        <v>2.2010290772516141</v>
      </c>
      <c r="AB10" s="4">
        <v>0.04</v>
      </c>
      <c r="AC10" s="4">
        <f t="shared" si="4"/>
        <v>1.2141611931403657</v>
      </c>
      <c r="AD10" s="4">
        <f>($AJ$2/Table3[[#This Row],[Light Intensity]])*100</f>
        <v>7.1282435169765375</v>
      </c>
    </row>
    <row r="11" spans="1:37" x14ac:dyDescent="0.25">
      <c r="A11">
        <v>10000</v>
      </c>
      <c r="B11">
        <f t="shared" si="0"/>
        <v>0.1</v>
      </c>
      <c r="C11">
        <f t="shared" si="1"/>
        <v>4.545454545454545</v>
      </c>
      <c r="M11">
        <v>500</v>
      </c>
      <c r="N11">
        <f t="shared" si="2"/>
        <v>1.0661386714951877</v>
      </c>
      <c r="O11">
        <f t="shared" si="3"/>
        <v>2.4199730971501952</v>
      </c>
      <c r="AB11" s="4">
        <v>0.05</v>
      </c>
      <c r="AC11" s="4">
        <f t="shared" si="4"/>
        <v>1.6145693940741472</v>
      </c>
      <c r="AD11" s="4">
        <f>($AJ$2/Table3[[#This Row],[Light Intensity]])*100</f>
        <v>5.3604612383540857</v>
      </c>
    </row>
    <row r="12" spans="1:37" x14ac:dyDescent="0.25">
      <c r="A12" s="6"/>
      <c r="B12" s="6"/>
      <c r="M12">
        <v>600</v>
      </c>
      <c r="N12">
        <f t="shared" si="2"/>
        <v>0.92312499902414236</v>
      </c>
      <c r="O12">
        <f t="shared" si="3"/>
        <v>2.5999350029442532</v>
      </c>
      <c r="AB12" s="4">
        <v>0.06</v>
      </c>
      <c r="AC12" s="4">
        <f t="shared" si="4"/>
        <v>2.0389090330749382</v>
      </c>
      <c r="AD12" s="4">
        <f>($AJ$2/Table3[[#This Row],[Light Intensity]])*100</f>
        <v>4.2448370737338381</v>
      </c>
    </row>
    <row r="13" spans="1:37" x14ac:dyDescent="0.25">
      <c r="M13">
        <v>700</v>
      </c>
      <c r="N13">
        <f t="shared" si="2"/>
        <v>0.81728315614601477</v>
      </c>
      <c r="O13">
        <f t="shared" si="3"/>
        <v>2.7513598984781766</v>
      </c>
      <c r="AB13" s="4">
        <v>7.0000000000000007E-2</v>
      </c>
      <c r="AC13" s="4">
        <f t="shared" si="4"/>
        <v>2.4845891434218164</v>
      </c>
      <c r="AD13" s="4">
        <f>($AJ$2/Table3[[#This Row],[Light Intensity]])*100</f>
        <v>3.4834075792699184</v>
      </c>
    </row>
    <row r="14" spans="1:37" x14ac:dyDescent="0.25">
      <c r="M14">
        <v>800</v>
      </c>
      <c r="N14">
        <f t="shared" si="2"/>
        <v>0.73545975082714288</v>
      </c>
      <c r="O14">
        <f t="shared" si="3"/>
        <v>2.8810809340965324</v>
      </c>
      <c r="AB14" s="4">
        <v>0.08</v>
      </c>
      <c r="AC14" s="4">
        <f t="shared" si="4"/>
        <v>2.9497033027143358</v>
      </c>
      <c r="AD14" s="4">
        <f>($AJ$2/Table3[[#This Row],[Light Intensity]])*100</f>
        <v>2.9341380353756508</v>
      </c>
    </row>
    <row r="15" spans="1:37" x14ac:dyDescent="0.25">
      <c r="M15">
        <v>900</v>
      </c>
      <c r="N15">
        <f t="shared" si="2"/>
        <v>0.670113577599181</v>
      </c>
      <c r="O15">
        <f t="shared" si="3"/>
        <v>2.9938083655290031</v>
      </c>
      <c r="AB15" s="4">
        <v>0.09</v>
      </c>
      <c r="AC15" s="4">
        <f t="shared" si="4"/>
        <v>3.4327870040506117</v>
      </c>
      <c r="AD15" s="4">
        <f>($AJ$2/Table3[[#This Row],[Light Intensity]])*100</f>
        <v>2.5212274001721622</v>
      </c>
    </row>
    <row r="16" spans="1:37" x14ac:dyDescent="0.25">
      <c r="M16">
        <v>1000</v>
      </c>
      <c r="N16">
        <f t="shared" si="2"/>
        <v>0.61659500186148219</v>
      </c>
      <c r="O16">
        <f t="shared" si="3"/>
        <v>3.0929206104451534</v>
      </c>
      <c r="AB16" s="4">
        <v>0.1</v>
      </c>
      <c r="AC16" s="4">
        <f t="shared" si="4"/>
        <v>3.9326790650173407</v>
      </c>
      <c r="AD16" s="4">
        <f>($AJ$2/Table3[[#This Row],[Light Intensity]])*100</f>
        <v>2.2007482712116877</v>
      </c>
    </row>
    <row r="17" spans="13:30" x14ac:dyDescent="0.25">
      <c r="M17">
        <v>1100</v>
      </c>
      <c r="N17">
        <f t="shared" si="2"/>
        <v>0.57187324513459226</v>
      </c>
      <c r="O17">
        <f t="shared" si="3"/>
        <v>3.1809180641482788</v>
      </c>
      <c r="AB17" s="4">
        <v>0.2</v>
      </c>
      <c r="AC17" s="4">
        <f t="shared" si="4"/>
        <v>9.706761917025954</v>
      </c>
      <c r="AD17" s="4">
        <f>($AJ$2/Table3[[#This Row],[Light Intensity]])*100</f>
        <v>0.89162964205256379</v>
      </c>
    </row>
    <row r="18" spans="13:30" x14ac:dyDescent="0.25">
      <c r="M18">
        <v>1200</v>
      </c>
      <c r="N18">
        <f t="shared" si="2"/>
        <v>0.53388388931940256</v>
      </c>
      <c r="O18">
        <f t="shared" si="3"/>
        <v>3.2596991433416407</v>
      </c>
      <c r="AB18" s="4">
        <v>0.3</v>
      </c>
      <c r="AC18" s="4">
        <f t="shared" si="4"/>
        <v>16.655152114080177</v>
      </c>
      <c r="AD18" s="4">
        <f>($AJ$2/Table3[[#This Row],[Light Intensity]])*100</f>
        <v>0.51964921090396743</v>
      </c>
    </row>
    <row r="19" spans="13:30" x14ac:dyDescent="0.25">
      <c r="M19">
        <v>1300</v>
      </c>
      <c r="N19">
        <f t="shared" si="2"/>
        <v>0.50116963697182415</v>
      </c>
      <c r="O19">
        <f t="shared" si="3"/>
        <v>3.3307361652251739</v>
      </c>
      <c r="AB19" s="4">
        <v>0.4</v>
      </c>
      <c r="AC19" s="4">
        <f t="shared" si="4"/>
        <v>24.633250374080085</v>
      </c>
      <c r="AD19" s="4">
        <f>($AJ$2/Table3[[#This Row],[Light Intensity]])*100</f>
        <v>0.35134773211553977</v>
      </c>
    </row>
    <row r="20" spans="13:30" x14ac:dyDescent="0.25">
      <c r="M20">
        <v>1400</v>
      </c>
      <c r="N20">
        <f t="shared" si="2"/>
        <v>0.47267088480945757</v>
      </c>
      <c r="O20">
        <f t="shared" si="3"/>
        <v>3.3951917238093072</v>
      </c>
      <c r="AB20" s="4">
        <v>0.5</v>
      </c>
      <c r="AC20" s="4">
        <f t="shared" si="4"/>
        <v>33.595050983510902</v>
      </c>
      <c r="AD20" s="4">
        <f>($AJ$2/Table3[[#This Row],[Light Intensity]])*100</f>
        <v>0.25762236996798332</v>
      </c>
    </row>
    <row r="21" spans="13:30" x14ac:dyDescent="0.25">
      <c r="M21">
        <v>1500</v>
      </c>
      <c r="N21">
        <f t="shared" si="2"/>
        <v>0.44759776093591136</v>
      </c>
      <c r="O21">
        <f t="shared" si="3"/>
        <v>3.4539981581398438</v>
      </c>
      <c r="AB21" s="4">
        <v>0.6</v>
      </c>
      <c r="AC21" s="4">
        <f t="shared" si="4"/>
        <v>43.537045557955473</v>
      </c>
      <c r="AD21" s="4">
        <f>($AJ$2/Table3[[#This Row],[Light Intensity]])*100</f>
        <v>0.19879246610903348</v>
      </c>
    </row>
    <row r="22" spans="13:30" x14ac:dyDescent="0.25">
      <c r="M22">
        <v>1600</v>
      </c>
      <c r="N22">
        <f t="shared" si="2"/>
        <v>0.42534880175984185</v>
      </c>
      <c r="O22">
        <f t="shared" si="3"/>
        <v>3.5079132867875056</v>
      </c>
      <c r="AB22" s="4">
        <v>0.7</v>
      </c>
      <c r="AC22" s="4">
        <f t="shared" si="4"/>
        <v>54.480361456986039</v>
      </c>
      <c r="AD22" s="4">
        <f>($AJ$2/Table3[[#This Row],[Light Intensity]])*100</f>
        <v>0.15886158648929991</v>
      </c>
    </row>
    <row r="23" spans="13:30" x14ac:dyDescent="0.25">
      <c r="M23">
        <v>1700</v>
      </c>
      <c r="N23">
        <f t="shared" si="2"/>
        <v>0.40545751294608268</v>
      </c>
      <c r="O23">
        <f t="shared" si="3"/>
        <v>3.5575604057351642</v>
      </c>
      <c r="AB23" s="4">
        <v>0.8</v>
      </c>
      <c r="AC23" s="4">
        <f t="shared" si="4"/>
        <v>66.463492737378985</v>
      </c>
      <c r="AD23" s="4">
        <f>($AJ$2/Table3[[#This Row],[Light Intensity]])*100</f>
        <v>0.13021940763428824</v>
      </c>
    </row>
    <row r="24" spans="13:30" x14ac:dyDescent="0.25">
      <c r="M24">
        <v>1800</v>
      </c>
      <c r="N24">
        <f t="shared" si="2"/>
        <v>0.38755622854173571</v>
      </c>
      <c r="O24">
        <f t="shared" si="3"/>
        <v>3.6034575732147403</v>
      </c>
      <c r="AB24" s="4">
        <v>0.9</v>
      </c>
      <c r="AC24" s="4">
        <f t="shared" si="4"/>
        <v>79.539081778747132</v>
      </c>
      <c r="AD24" s="4">
        <f>($AJ$2/Table3[[#This Row],[Light Intensity]])*100</f>
        <v>0.10881237826760887</v>
      </c>
    </row>
    <row r="25" spans="13:30" x14ac:dyDescent="0.25">
      <c r="M25">
        <v>1900</v>
      </c>
      <c r="N25">
        <f t="shared" si="2"/>
        <v>0.37135104916248501</v>
      </c>
      <c r="O25">
        <f t="shared" si="3"/>
        <v>3.6460394317367628</v>
      </c>
      <c r="AB25" s="4">
        <v>1</v>
      </c>
      <c r="AC25" s="4">
        <f t="shared" si="4"/>
        <v>93.772600569718634</v>
      </c>
      <c r="AD25" s="4">
        <f>($AJ$2/Table3[[#This Row],[Light Intensity]])*100</f>
        <v>9.2296007586273099E-2</v>
      </c>
    </row>
    <row r="26" spans="13:30" x14ac:dyDescent="0.25">
      <c r="M26">
        <v>2000</v>
      </c>
      <c r="N26">
        <f t="shared" si="2"/>
        <v>0.35660407645411746</v>
      </c>
      <c r="O26">
        <f t="shared" si="3"/>
        <v>3.6856737251364939</v>
      </c>
      <c r="AB26" s="4">
        <v>1.1000000000000001</v>
      </c>
      <c r="AC26" s="4">
        <f t="shared" si="4"/>
        <v>109.24208293869513</v>
      </c>
      <c r="AD26" s="4">
        <f>($AJ$2/Table3[[#This Row],[Light Intensity]])*100</f>
        <v>7.9226214117724764E-2</v>
      </c>
    </row>
    <row r="27" spans="13:30" x14ac:dyDescent="0.25">
      <c r="M27">
        <v>2100</v>
      </c>
      <c r="N27">
        <f t="shared" ref="N27:N58" si="5">10^((-0.79*LOG10(M27))+2.16)</f>
        <v>0.34312057195013979</v>
      </c>
      <c r="O27">
        <f t="shared" ref="O27:O58" si="6">1/(1+N27)*5</f>
        <v>3.7226739761272998</v>
      </c>
      <c r="AB27" s="4">
        <v>1.2</v>
      </c>
      <c r="AC27" s="4">
        <f t="shared" si="4"/>
        <v>126.03853708077851</v>
      </c>
      <c r="AD27" s="4">
        <f>($AJ$2/Table3[[#This Row],[Light Intensity]])*100</f>
        <v>6.8668177638561423E-2</v>
      </c>
    </row>
    <row r="28" spans="13:30" x14ac:dyDescent="0.25">
      <c r="M28">
        <v>2200</v>
      </c>
      <c r="N28">
        <f t="shared" si="5"/>
        <v>0.33073951266937734</v>
      </c>
      <c r="O28">
        <f t="shared" si="6"/>
        <v>3.7573093399551381</v>
      </c>
      <c r="AB28" s="4">
        <v>1.3</v>
      </c>
      <c r="AC28" s="4">
        <f t="shared" si="4"/>
        <v>144.26687283698578</v>
      </c>
      <c r="AD28" s="4">
        <f>($AJ$2/Table3[[#This Row],[Light Intensity]])*100</f>
        <v>5.9991850404540435E-2</v>
      </c>
    </row>
    <row r="29" spans="13:30" x14ac:dyDescent="0.25">
      <c r="M29">
        <v>2300</v>
      </c>
      <c r="N29">
        <f t="shared" si="5"/>
        <v>0.31932653576720488</v>
      </c>
      <c r="O29">
        <f t="shared" si="6"/>
        <v>3.7898123508085417</v>
      </c>
      <c r="AB29" s="4">
        <v>1.4</v>
      </c>
      <c r="AC29" s="4">
        <f t="shared" si="4"/>
        <v>164.04727909646402</v>
      </c>
      <c r="AD29" s="4">
        <f>($AJ$2/Table3[[#This Row],[Light Intensity]])*100</f>
        <v>5.2758184721113495E-2</v>
      </c>
    </row>
    <row r="30" spans="13:30" x14ac:dyDescent="0.25">
      <c r="M30">
        <v>2400</v>
      </c>
      <c r="N30">
        <f t="shared" si="5"/>
        <v>0.30876859317657557</v>
      </c>
      <c r="O30">
        <f t="shared" si="6"/>
        <v>3.8203850749995905</v>
      </c>
      <c r="AB30" s="4">
        <v>1.5</v>
      </c>
      <c r="AC30" s="4">
        <f t="shared" si="4"/>
        <v>185.51704416194059</v>
      </c>
      <c r="AD30" s="4">
        <f>($AJ$2/Table3[[#This Row],[Light Intensity]])*100</f>
        <v>4.6652514827760914E-2</v>
      </c>
    </row>
    <row r="31" spans="13:30" x14ac:dyDescent="0.25">
      <c r="M31">
        <v>2500</v>
      </c>
      <c r="N31">
        <f t="shared" si="5"/>
        <v>0.29896984972698776</v>
      </c>
      <c r="O31">
        <f t="shared" si="6"/>
        <v>3.8492040450753189</v>
      </c>
      <c r="AB31" s="4">
        <v>1.6</v>
      </c>
      <c r="AC31" s="4">
        <f t="shared" si="4"/>
        <v>208.83285085303098</v>
      </c>
      <c r="AD31" s="4">
        <f>($AJ$2/Table3[[#This Row],[Light Intensity]])*100</f>
        <v>4.1443846685109281E-2</v>
      </c>
    </row>
    <row r="32" spans="13:30" x14ac:dyDescent="0.25">
      <c r="M32">
        <v>2600</v>
      </c>
      <c r="N32">
        <f t="shared" si="5"/>
        <v>0.28984849860870565</v>
      </c>
      <c r="O32">
        <f t="shared" si="6"/>
        <v>3.8764242509048525</v>
      </c>
      <c r="AB32" s="4">
        <v>1.7</v>
      </c>
      <c r="AC32" s="4">
        <f t="shared" si="4"/>
        <v>234.17361012263859</v>
      </c>
      <c r="AD32" s="4">
        <f>($AJ$2/Table3[[#This Row],[Light Intensity]])*100</f>
        <v>3.6959060626151265E-2</v>
      </c>
    </row>
    <row r="33" spans="13:30" x14ac:dyDescent="0.25">
      <c r="M33">
        <v>2700</v>
      </c>
      <c r="N33">
        <f t="shared" si="5"/>
        <v>0.28133426253594096</v>
      </c>
      <c r="O33">
        <f t="shared" si="6"/>
        <v>3.9021823939245142</v>
      </c>
      <c r="AB33" s="4">
        <v>1.8</v>
      </c>
      <c r="AC33" s="4">
        <f t="shared" si="4"/>
        <v>261.74392835194442</v>
      </c>
      <c r="AD33" s="4">
        <f>($AJ$2/Table3[[#This Row],[Light Intensity]])*100</f>
        <v>3.3066045535657652E-2</v>
      </c>
    </row>
    <row r="34" spans="13:30" x14ac:dyDescent="0.25">
      <c r="M34">
        <v>2800</v>
      </c>
      <c r="N34">
        <f t="shared" si="5"/>
        <v>0.2733664136675783</v>
      </c>
      <c r="O34">
        <f t="shared" si="6"/>
        <v>3.9265995602937958</v>
      </c>
      <c r="AB34" s="4">
        <v>1.9</v>
      </c>
      <c r="AC34" s="4">
        <f t="shared" si="4"/>
        <v>291.77833854657462</v>
      </c>
      <c r="AD34" s="4">
        <f>($AJ$2/Table3[[#This Row],[Light Intensity]])*100</f>
        <v>2.9662368689462516E-2</v>
      </c>
    </row>
    <row r="35" spans="13:30" x14ac:dyDescent="0.25">
      <c r="M35">
        <v>2900</v>
      </c>
      <c r="N35">
        <f t="shared" si="5"/>
        <v>0.26589219036057599</v>
      </c>
      <c r="O35">
        <f t="shared" si="6"/>
        <v>3.9497834318543372</v>
      </c>
      <c r="AB35" s="4">
        <v>2</v>
      </c>
      <c r="AC35" s="4">
        <f t="shared" si="4"/>
        <v>324.54646811419019</v>
      </c>
      <c r="AD35" s="4">
        <f>($AJ$2/Table3[[#This Row],[Light Intensity]])*100</f>
        <v>2.6667480634921418E-2</v>
      </c>
    </row>
    <row r="36" spans="13:30" x14ac:dyDescent="0.25">
      <c r="M36">
        <v>3000</v>
      </c>
      <c r="N36">
        <f t="shared" si="5"/>
        <v>0.25886552060851609</v>
      </c>
      <c r="O36">
        <f t="shared" si="6"/>
        <v>3.9718301265277942</v>
      </c>
      <c r="AB36" s="4">
        <v>2.1</v>
      </c>
      <c r="AC36" s="4">
        <f t="shared" si="4"/>
        <v>360.35936982457207</v>
      </c>
      <c r="AD36" s="4">
        <f>($AJ$2/Table3[[#This Row],[Light Intensity]])*100</f>
        <v>2.401723773071477E-2</v>
      </c>
    </row>
    <row r="37" spans="13:30" x14ac:dyDescent="0.25">
      <c r="M37">
        <v>3100</v>
      </c>
      <c r="N37">
        <f t="shared" si="5"/>
        <v>0.25224598475220078</v>
      </c>
      <c r="O37">
        <f t="shared" si="6"/>
        <v>3.9928257394168605</v>
      </c>
      <c r="AB37" s="4">
        <v>2.2000000000000002</v>
      </c>
      <c r="AC37" s="4">
        <f t="shared" si="4"/>
        <v>399.5773130244869</v>
      </c>
      <c r="AD37" s="4">
        <f>($AJ$2/Table3[[#This Row],[Light Intensity]])*100</f>
        <v>2.1659980112626973E-2</v>
      </c>
    </row>
    <row r="38" spans="13:30" x14ac:dyDescent="0.25">
      <c r="M38">
        <v>3200</v>
      </c>
      <c r="N38">
        <f t="shared" si="5"/>
        <v>0.24599796651694075</v>
      </c>
      <c r="O38">
        <f t="shared" si="6"/>
        <v>4.0128476404957434</v>
      </c>
      <c r="AB38" s="4">
        <v>2.2999999999999998</v>
      </c>
      <c r="AC38" s="4">
        <f t="shared" ref="AC38:AC69" si="7">10^((2.16-LOG10(5/AB38-1))/0.79)</f>
        <v>442.6194260700272</v>
      </c>
      <c r="AD38" s="4">
        <f>($AJ$2/Table3[[#This Row],[Light Intensity]])*100</f>
        <v>1.9553675559187994E-2</v>
      </c>
    </row>
    <row r="39" spans="13:30" x14ac:dyDescent="0.25">
      <c r="M39">
        <v>3300</v>
      </c>
      <c r="N39">
        <f t="shared" si="5"/>
        <v>0.24008995349771647</v>
      </c>
      <c r="O39">
        <f t="shared" si="6"/>
        <v>4.0319655730597024</v>
      </c>
      <c r="AB39" s="4">
        <v>2.4</v>
      </c>
      <c r="AC39" s="4">
        <f t="shared" si="7"/>
        <v>489.97570790374709</v>
      </c>
      <c r="AD39" s="4">
        <f>($AJ$2/Table3[[#This Row],[Light Intensity]])*100</f>
        <v>1.7663807641801501E-2</v>
      </c>
    </row>
    <row r="40" spans="13:30" x14ac:dyDescent="0.25">
      <c r="M40">
        <v>3400</v>
      </c>
      <c r="N40">
        <f t="shared" si="5"/>
        <v>0.23449395715017968</v>
      </c>
      <c r="O40">
        <f t="shared" si="6"/>
        <v>4.0502425880985795</v>
      </c>
      <c r="AB40" s="4">
        <v>2.5</v>
      </c>
      <c r="AC40" s="4">
        <f t="shared" si="7"/>
        <v>542.22210065015895</v>
      </c>
      <c r="AD40" s="4">
        <f>($AJ$2/Table3[[#This Row],[Light Intensity]])*100</f>
        <v>1.5961792489073402E-2</v>
      </c>
    </row>
    <row r="41" spans="13:30" x14ac:dyDescent="0.25">
      <c r="M41">
        <v>3500</v>
      </c>
      <c r="N41">
        <f t="shared" si="5"/>
        <v>0.22918502903069599</v>
      </c>
      <c r="O41">
        <f t="shared" si="6"/>
        <v>4.0677358427826542</v>
      </c>
      <c r="AB41" s="4">
        <v>2.6</v>
      </c>
      <c r="AC41" s="4">
        <f t="shared" si="7"/>
        <v>600.03955643292159</v>
      </c>
      <c r="AD41" s="4">
        <f>($AJ$2/Table3[[#This Row],[Light Intensity]])*100</f>
        <v>1.442377683401083E-2</v>
      </c>
    </row>
    <row r="42" spans="13:30" x14ac:dyDescent="0.25">
      <c r="M42">
        <v>3600</v>
      </c>
      <c r="N42">
        <f t="shared" si="5"/>
        <v>0.22414085507656134</v>
      </c>
      <c r="O42">
        <f t="shared" si="6"/>
        <v>4.0844972858023638</v>
      </c>
      <c r="AB42" s="4">
        <v>2.7</v>
      </c>
      <c r="AC42" s="4">
        <f t="shared" si="7"/>
        <v>664.23837074642165</v>
      </c>
      <c r="AD42" s="4">
        <f>($AJ$2/Table3[[#This Row],[Light Intensity]])*100</f>
        <v>1.3029714985964523E-2</v>
      </c>
    </row>
    <row r="43" spans="13:30" x14ac:dyDescent="0.25">
      <c r="M43">
        <v>3700</v>
      </c>
      <c r="N43">
        <f t="shared" si="5"/>
        <v>0.21934141356261078</v>
      </c>
      <c r="O43">
        <f t="shared" si="6"/>
        <v>4.1005742480206999</v>
      </c>
      <c r="AB43" s="4">
        <v>2.8</v>
      </c>
      <c r="AC43" s="4">
        <f t="shared" si="7"/>
        <v>735.78953771946055</v>
      </c>
      <c r="AD43" s="4">
        <f>($AJ$2/Table3[[#This Row],[Light Intensity]])*100</f>
        <v>1.1762652511195662E-2</v>
      </c>
    </row>
    <row r="44" spans="13:30" x14ac:dyDescent="0.25">
      <c r="M44">
        <v>3800</v>
      </c>
      <c r="N44">
        <f t="shared" si="5"/>
        <v>0.2147686853235389</v>
      </c>
      <c r="O44">
        <f t="shared" si="6"/>
        <v>4.1160099535067545</v>
      </c>
      <c r="AB44" s="4">
        <v>2.9</v>
      </c>
      <c r="AC44" s="4">
        <f t="shared" si="7"/>
        <v>815.86558045263666</v>
      </c>
      <c r="AD44" s="4">
        <f>($AJ$2/Table3[[#This Row],[Light Intensity]])*100</f>
        <v>1.0608164948894725E-2</v>
      </c>
    </row>
    <row r="45" spans="13:30" x14ac:dyDescent="0.25">
      <c r="M45">
        <v>3900</v>
      </c>
      <c r="N45">
        <f t="shared" si="5"/>
        <v>0.21040640711686678</v>
      </c>
      <c r="O45">
        <f t="shared" si="6"/>
        <v>4.1308439633178855</v>
      </c>
      <c r="AB45" s="4">
        <v>3</v>
      </c>
      <c r="AC45" s="4">
        <f t="shared" si="7"/>
        <v>905.89433353508832</v>
      </c>
      <c r="AD45" s="4">
        <f>($AJ$2/Table3[[#This Row],[Light Intensity]])*100</f>
        <v>9.5539141080542792E-3</v>
      </c>
    </row>
    <row r="46" spans="13:30" x14ac:dyDescent="0.25">
      <c r="M46">
        <v>4000</v>
      </c>
      <c r="N46">
        <f t="shared" si="5"/>
        <v>0.2062398607834677</v>
      </c>
      <c r="O46">
        <f t="shared" si="6"/>
        <v>4.1451125622332183</v>
      </c>
      <c r="AB46" s="4">
        <v>3.1</v>
      </c>
      <c r="AC46" s="4">
        <f t="shared" si="7"/>
        <v>1007.6306825859226</v>
      </c>
      <c r="AD46" s="4">
        <f>($AJ$2/Table3[[#This Row],[Light Intensity]])*100</f>
        <v>8.5892944738007165E-3</v>
      </c>
    </row>
    <row r="47" spans="13:30" x14ac:dyDescent="0.25">
      <c r="M47">
        <v>4100</v>
      </c>
      <c r="N47">
        <f t="shared" si="5"/>
        <v>0.20225569226147611</v>
      </c>
      <c r="O47">
        <f t="shared" si="6"/>
        <v>4.1588490968962368</v>
      </c>
      <c r="AB47" s="4">
        <v>3.2</v>
      </c>
      <c r="AC47" s="4">
        <f t="shared" si="7"/>
        <v>1123.2535871401324</v>
      </c>
      <c r="AD47" s="4">
        <f>($AJ$2/Table3[[#This Row],[Light Intensity]])*100</f>
        <v>7.7051493559909447E-3</v>
      </c>
    </row>
    <row r="48" spans="13:30" x14ac:dyDescent="0.25">
      <c r="M48">
        <v>4200</v>
      </c>
      <c r="N48">
        <f t="shared" si="5"/>
        <v>0.19844175561477531</v>
      </c>
      <c r="O48">
        <f t="shared" si="6"/>
        <v>4.1720842724101397</v>
      </c>
      <c r="AB48" s="4">
        <v>3.3</v>
      </c>
      <c r="AC48" s="4">
        <f t="shared" si="7"/>
        <v>1255.4993121534851</v>
      </c>
      <c r="AD48" s="4">
        <f>($AJ$2/Table3[[#This Row],[Light Intensity]])*100</f>
        <v>6.8935415334654155E-3</v>
      </c>
    </row>
    <row r="49" spans="1:30" x14ac:dyDescent="0.25">
      <c r="M49">
        <v>4300</v>
      </c>
      <c r="N49">
        <f t="shared" si="5"/>
        <v>0.19478697811610202</v>
      </c>
      <c r="O49">
        <f t="shared" si="6"/>
        <v>4.18484641327764</v>
      </c>
      <c r="AB49" s="4">
        <v>3.4</v>
      </c>
      <c r="AC49" s="4">
        <f t="shared" si="7"/>
        <v>1407.8474973287673</v>
      </c>
      <c r="AD49" s="4">
        <f>($AJ$2/Table3[[#This Row],[Light Intensity]])*100</f>
        <v>6.147566884899743E-3</v>
      </c>
    </row>
    <row r="50" spans="1:30" x14ac:dyDescent="0.25">
      <c r="M50">
        <v>4400</v>
      </c>
      <c r="N50">
        <f t="shared" si="5"/>
        <v>0.19128124312763092</v>
      </c>
      <c r="O50">
        <f t="shared" si="6"/>
        <v>4.1971616936340128</v>
      </c>
      <c r="AB50" s="4">
        <v>3.5</v>
      </c>
      <c r="AC50" s="4">
        <f t="shared" si="7"/>
        <v>1584.7859573313933</v>
      </c>
      <c r="AD50" s="4">
        <f>($AJ$2/Table3[[#This Row],[Light Intensity]])*100</f>
        <v>5.4612022611186624E-3</v>
      </c>
    </row>
    <row r="51" spans="1:30" x14ac:dyDescent="0.25">
      <c r="M51">
        <v>4500</v>
      </c>
      <c r="N51">
        <f t="shared" si="5"/>
        <v>0.18791528808712343</v>
      </c>
      <c r="O51">
        <f t="shared" si="6"/>
        <v>4.2090543409466532</v>
      </c>
      <c r="AB51" s="4">
        <v>3.6</v>
      </c>
      <c r="AC51" s="4">
        <f t="shared" si="7"/>
        <v>1792.195567355855</v>
      </c>
      <c r="AD51" s="4">
        <f>($AJ$2/Table3[[#This Row],[Light Intensity]])*100</f>
        <v>4.8291809282490095E-3</v>
      </c>
    </row>
    <row r="52" spans="1:30" x14ac:dyDescent="0.25">
      <c r="M52">
        <v>4600</v>
      </c>
      <c r="N52">
        <f t="shared" si="5"/>
        <v>0.18468061536466748</v>
      </c>
      <c r="O52">
        <f t="shared" si="6"/>
        <v>4.22054681671389</v>
      </c>
      <c r="AB52" s="4">
        <v>3.7</v>
      </c>
      <c r="AC52" s="4">
        <f t="shared" si="7"/>
        <v>2037.9231950614301</v>
      </c>
      <c r="AD52" s="4">
        <f>($AJ$2/Table3[[#This Row],[Light Intensity]])*100</f>
        <v>4.2468904983960507E-3</v>
      </c>
    </row>
    <row r="53" spans="1:30" x14ac:dyDescent="0.25">
      <c r="M53">
        <v>4700</v>
      </c>
      <c r="N53">
        <f t="shared" si="5"/>
        <v>0.18156941412633207</v>
      </c>
      <c r="O53">
        <f t="shared" si="6"/>
        <v>4.2316599771644103</v>
      </c>
      <c r="AB53" s="4">
        <v>3.8</v>
      </c>
      <c r="AC53" s="4">
        <f t="shared" si="7"/>
        <v>2332.6580365261002</v>
      </c>
      <c r="AD53" s="4">
        <f>($AJ$2/Table3[[#This Row],[Light Intensity]])*100</f>
        <v>3.7102895143844069E-3</v>
      </c>
    </row>
    <row r="54" spans="1:30" x14ac:dyDescent="0.25">
      <c r="M54">
        <v>4800</v>
      </c>
      <c r="N54">
        <f t="shared" si="5"/>
        <v>0.17857449164420183</v>
      </c>
      <c r="O54">
        <f t="shared" si="6"/>
        <v>4.2424132165160104</v>
      </c>
      <c r="AB54" s="4">
        <v>3.9</v>
      </c>
      <c r="AC54" s="4">
        <f t="shared" si="7"/>
        <v>2691.3145422031344</v>
      </c>
      <c r="AD54" s="4">
        <f>($AJ$2/Table3[[#This Row],[Light Intensity]])*100</f>
        <v>3.2158398871067603E-3</v>
      </c>
    </row>
    <row r="55" spans="1:30" x14ac:dyDescent="0.25">
      <c r="M55">
        <v>4900</v>
      </c>
      <c r="N55">
        <f t="shared" si="5"/>
        <v>0.1756892127409044</v>
      </c>
      <c r="O55">
        <f t="shared" si="6"/>
        <v>4.2528245949823882</v>
      </c>
      <c r="AB55" s="4">
        <v>4</v>
      </c>
      <c r="AC55" s="4">
        <f t="shared" si="7"/>
        <v>3135.2954343511369</v>
      </c>
      <c r="AD55" s="4">
        <f>($AJ$2/Table3[[#This Row],[Light Intensity]])*100</f>
        <v>2.7604533080814648E-3</v>
      </c>
    </row>
    <row r="56" spans="1:30" x14ac:dyDescent="0.25">
      <c r="M56">
        <v>5000</v>
      </c>
      <c r="N56">
        <f t="shared" si="5"/>
        <v>0.17290744626157303</v>
      </c>
      <c r="O56">
        <f t="shared" si="6"/>
        <v>4.2629109534060694</v>
      </c>
      <c r="AB56" s="4">
        <v>4.0999999999999996</v>
      </c>
      <c r="AC56" s="4">
        <f t="shared" si="7"/>
        <v>3696.3565565328076</v>
      </c>
      <c r="AD56" s="4">
        <f>($AJ$2/Table3[[#This Row],[Light Intensity]])*100</f>
        <v>2.341450701846136E-3</v>
      </c>
    </row>
    <row r="57" spans="1:30" x14ac:dyDescent="0.25">
      <c r="M57">
        <v>5100</v>
      </c>
      <c r="N57">
        <f t="shared" si="5"/>
        <v>0.1702235176356505</v>
      </c>
      <c r="O57">
        <f t="shared" si="6"/>
        <v>4.2726880161339835</v>
      </c>
      <c r="AB57" s="4">
        <v>4.2</v>
      </c>
      <c r="AC57" s="4">
        <f t="shared" si="7"/>
        <v>4423.5533572571894</v>
      </c>
      <c r="AD57" s="4">
        <f>($AJ$2/Table3[[#This Row],[Light Intensity]])*100</f>
        <v>1.9565349289544262E-3</v>
      </c>
    </row>
    <row r="58" spans="1:30" x14ac:dyDescent="0.25">
      <c r="M58">
        <v>5200</v>
      </c>
      <c r="N58">
        <f t="shared" si="5"/>
        <v>0.16763216673168893</v>
      </c>
      <c r="O58">
        <f t="shared" si="6"/>
        <v>4.2821704835311838</v>
      </c>
      <c r="AB58" s="4">
        <v>4.3</v>
      </c>
      <c r="AC58" s="4">
        <f t="shared" si="7"/>
        <v>5396.5281905406737</v>
      </c>
      <c r="AD58" s="4">
        <f>($AJ$2/Table3[[#This Row],[Light Intensity]])*100</f>
        <v>1.6037786421162358E-3</v>
      </c>
    </row>
    <row r="59" spans="1:30" x14ac:dyDescent="0.25">
      <c r="M59">
        <v>5300</v>
      </c>
      <c r="N59">
        <f t="shared" ref="N59:N90" si="8">10^((-0.79*LOG10(M59))+2.16)</f>
        <v>0.16512851032566087</v>
      </c>
      <c r="O59">
        <f t="shared" ref="O59:O90" si="9">1/(1+N59)*5</f>
        <v>4.2913721153407094</v>
      </c>
      <c r="AB59" s="4">
        <v>4.4000000000000004</v>
      </c>
      <c r="AC59" s="4">
        <f t="shared" si="7"/>
        <v>6752.980195730076</v>
      </c>
      <c r="AD59" s="4">
        <f>($AJ$2/Table3[[#This Row],[Light Intensity]])*100</f>
        <v>1.2816321687186022E-3</v>
      </c>
    </row>
    <row r="60" spans="1:30" x14ac:dyDescent="0.25">
      <c r="M60">
        <v>5400</v>
      </c>
      <c r="N60">
        <f t="shared" si="8"/>
        <v>0.16270800860151538</v>
      </c>
      <c r="O60">
        <f t="shared" si="9"/>
        <v>4.3003058059382528</v>
      </c>
      <c r="AB60" s="4">
        <v>4.545454545454545</v>
      </c>
      <c r="AC60" s="4">
        <f t="shared" si="7"/>
        <v>9999.9999999999909</v>
      </c>
      <c r="AD60" s="4">
        <f>($AJ$2/Table3[[#This Row],[Light Intensity]])*100</f>
        <v>8.6548366535673174E-4</v>
      </c>
    </row>
    <row r="61" spans="1:30" x14ac:dyDescent="0.25">
      <c r="M61">
        <v>5500</v>
      </c>
      <c r="N61">
        <f t="shared" si="8"/>
        <v>0.16036643518520527</v>
      </c>
      <c r="O61">
        <f t="shared" si="9"/>
        <v>4.3089836523942147</v>
      </c>
    </row>
    <row r="62" spans="1:30" x14ac:dyDescent="0.25">
      <c r="M62">
        <v>5600</v>
      </c>
      <c r="N62">
        <f t="shared" si="8"/>
        <v>0.1580998502829265</v>
      </c>
      <c r="O62">
        <f t="shared" si="9"/>
        <v>4.3174170161394017</v>
      </c>
    </row>
    <row r="63" spans="1:30" x14ac:dyDescent="0.25">
      <c r="M63">
        <v>5700</v>
      </c>
      <c r="N63">
        <f t="shared" si="8"/>
        <v>0.15590457655308876</v>
      </c>
      <c r="O63">
        <f t="shared" si="9"/>
        <v>4.3256165789307763</v>
      </c>
    </row>
    <row r="64" spans="1:30" x14ac:dyDescent="0.25">
      <c r="A64" s="6"/>
      <c r="B64" s="6"/>
      <c r="C64" s="1"/>
      <c r="D64" s="6"/>
      <c r="E64" s="6"/>
      <c r="M64">
        <v>5800</v>
      </c>
      <c r="N64">
        <f t="shared" si="8"/>
        <v>0.15377717739138683</v>
      </c>
      <c r="O64">
        <f t="shared" si="9"/>
        <v>4.3335923937277618</v>
      </c>
    </row>
    <row r="65" spans="2:15" x14ac:dyDescent="0.25">
      <c r="B65" s="3"/>
      <c r="E65" s="2"/>
      <c r="M65">
        <v>5900</v>
      </c>
      <c r="N65">
        <f t="shared" si="8"/>
        <v>0.15171443735075626</v>
      </c>
      <c r="O65">
        <f t="shared" si="9"/>
        <v>4.3413539310154912</v>
      </c>
    </row>
    <row r="66" spans="2:15" x14ac:dyDescent="0.25">
      <c r="B66" s="3"/>
      <c r="E66" s="2"/>
      <c r="M66">
        <v>6000</v>
      </c>
      <c r="N66">
        <f t="shared" si="8"/>
        <v>0.14971334445418061</v>
      </c>
      <c r="O66">
        <f t="shared" si="9"/>
        <v>4.3489101210473642</v>
      </c>
    </row>
    <row r="67" spans="2:15" x14ac:dyDescent="0.25">
      <c r="B67" s="3"/>
      <c r="E67" s="2"/>
      <c r="M67">
        <v>6100</v>
      </c>
      <c r="N67">
        <f t="shared" si="8"/>
        <v>0.14777107418928506</v>
      </c>
      <c r="O67">
        <f t="shared" si="9"/>
        <v>4.3562693924236529</v>
      </c>
    </row>
    <row r="68" spans="2:15" x14ac:dyDescent="0.25">
      <c r="E68" s="2"/>
      <c r="M68">
        <v>6200</v>
      </c>
      <c r="N68">
        <f t="shared" si="8"/>
        <v>0.14588497500021194</v>
      </c>
      <c r="O68">
        <f t="shared" si="9"/>
        <v>4.3634397073747087</v>
      </c>
    </row>
    <row r="69" spans="2:15" x14ac:dyDescent="0.25">
      <c r="E69" s="2"/>
      <c r="M69">
        <v>6300</v>
      </c>
      <c r="N69">
        <f t="shared" si="8"/>
        <v>0.14405255511512985</v>
      </c>
      <c r="O69">
        <f t="shared" si="9"/>
        <v>4.3704285940752365</v>
      </c>
    </row>
    <row r="70" spans="2:15" x14ac:dyDescent="0.25">
      <c r="E70" s="2"/>
      <c r="M70">
        <v>6400</v>
      </c>
      <c r="N70">
        <f t="shared" si="8"/>
        <v>0.14227147056743691</v>
      </c>
      <c r="O70">
        <f t="shared" si="9"/>
        <v>4.3772431762794453</v>
      </c>
    </row>
    <row r="71" spans="2:15" x14ac:dyDescent="0.25">
      <c r="E71" s="2"/>
      <c r="M71">
        <v>6500</v>
      </c>
      <c r="N71">
        <f t="shared" si="8"/>
        <v>0.14053951428575634</v>
      </c>
      <c r="O71">
        <f t="shared" si="9"/>
        <v>4.3838902005347578</v>
      </c>
    </row>
    <row r="72" spans="2:15" x14ac:dyDescent="0.25">
      <c r="E72" s="2"/>
      <c r="M72">
        <v>6600</v>
      </c>
      <c r="N72">
        <f t="shared" si="8"/>
        <v>0.13885460614258924</v>
      </c>
      <c r="O72">
        <f t="shared" si="9"/>
        <v>4.3903760612037068</v>
      </c>
    </row>
    <row r="73" spans="2:15" x14ac:dyDescent="0.25">
      <c r="M73">
        <v>6700</v>
      </c>
      <c r="N73">
        <f t="shared" si="8"/>
        <v>0.13721478386431635</v>
      </c>
      <c r="O73">
        <f t="shared" si="9"/>
        <v>4.3967068234988416</v>
      </c>
    </row>
    <row r="74" spans="2:15" x14ac:dyDescent="0.25">
      <c r="M74">
        <v>6800</v>
      </c>
      <c r="N74">
        <f t="shared" si="8"/>
        <v>0.13561819471640277</v>
      </c>
      <c r="O74">
        <f t="shared" si="9"/>
        <v>4.4028882447138376</v>
      </c>
    </row>
    <row r="75" spans="2:15" x14ac:dyDescent="0.25">
      <c r="M75">
        <v>6900</v>
      </c>
      <c r="N75">
        <f t="shared" si="8"/>
        <v>0.13406308788740645</v>
      </c>
      <c r="O75">
        <f t="shared" si="9"/>
        <v>4.4089257938147588</v>
      </c>
    </row>
    <row r="76" spans="2:15" x14ac:dyDescent="0.25">
      <c r="M76">
        <v>7000</v>
      </c>
      <c r="N76">
        <f t="shared" si="8"/>
        <v>0.13254780750389814</v>
      </c>
      <c r="O76">
        <f t="shared" si="9"/>
        <v>4.414824669538544</v>
      </c>
    </row>
    <row r="77" spans="2:15" x14ac:dyDescent="0.25">
      <c r="M77">
        <v>7100</v>
      </c>
      <c r="N77">
        <f t="shared" si="8"/>
        <v>0.13107078621586893</v>
      </c>
      <c r="O77">
        <f t="shared" si="9"/>
        <v>4.4205898171308018</v>
      </c>
    </row>
    <row r="78" spans="2:15" x14ac:dyDescent="0.25">
      <c r="M78">
        <v>7200</v>
      </c>
      <c r="N78">
        <f t="shared" si="8"/>
        <v>0.12963053929874291</v>
      </c>
      <c r="O78">
        <f t="shared" si="9"/>
        <v>4.426225943841712</v>
      </c>
    </row>
    <row r="79" spans="2:15" x14ac:dyDescent="0.25">
      <c r="M79">
        <v>7300</v>
      </c>
      <c r="N79">
        <f t="shared" si="8"/>
        <v>0.12822565922387383</v>
      </c>
      <c r="O79">
        <f t="shared" si="9"/>
        <v>4.4317375332870803</v>
      </c>
    </row>
    <row r="80" spans="2:15" x14ac:dyDescent="0.25">
      <c r="M80">
        <v>7400</v>
      </c>
      <c r="N80">
        <f t="shared" si="8"/>
        <v>0.1268548106544774</v>
      </c>
      <c r="O80">
        <f t="shared" si="9"/>
        <v>4.4371288587710778</v>
      </c>
    </row>
    <row r="81" spans="13:15" x14ac:dyDescent="0.25">
      <c r="M81">
        <v>7500</v>
      </c>
      <c r="N81">
        <f t="shared" si="8"/>
        <v>0.12551672582842768</v>
      </c>
      <c r="O81">
        <f t="shared" si="9"/>
        <v>4.4424039956578962</v>
      </c>
    </row>
    <row r="82" spans="13:15" x14ac:dyDescent="0.25">
      <c r="M82">
        <v>7600</v>
      </c>
      <c r="N82">
        <f t="shared" si="8"/>
        <v>0.12421020029330519</v>
      </c>
      <c r="O82">
        <f t="shared" si="9"/>
        <v>4.4475668328712068</v>
      </c>
    </row>
    <row r="83" spans="13:15" x14ac:dyDescent="0.25">
      <c r="M83">
        <v>7700</v>
      </c>
      <c r="N83">
        <f t="shared" si="8"/>
        <v>0.12293408896259275</v>
      </c>
      <c r="O83">
        <f t="shared" si="9"/>
        <v>4.4526210835928772</v>
      </c>
    </row>
    <row r="84" spans="13:15" x14ac:dyDescent="0.25">
      <c r="M84">
        <v>7800</v>
      </c>
      <c r="N84">
        <f t="shared" si="8"/>
        <v>0.12168730246502255</v>
      </c>
      <c r="O84">
        <f t="shared" si="9"/>
        <v>4.4575702952257625</v>
      </c>
    </row>
    <row r="85" spans="13:15" x14ac:dyDescent="0.25">
      <c r="M85">
        <v>7900</v>
      </c>
      <c r="N85">
        <f t="shared" si="8"/>
        <v>0.12046880376184599</v>
      </c>
      <c r="O85">
        <f t="shared" si="9"/>
        <v>4.4624178586793946</v>
      </c>
    </row>
    <row r="86" spans="13:15" x14ac:dyDescent="0.25">
      <c r="M86">
        <v>8000</v>
      </c>
      <c r="N86">
        <f t="shared" si="8"/>
        <v>0.11927760500925426</v>
      </c>
      <c r="O86">
        <f t="shared" si="9"/>
        <v>4.4671670170320787</v>
      </c>
    </row>
    <row r="87" spans="13:15" x14ac:dyDescent="0.25">
      <c r="M87">
        <v>8100</v>
      </c>
      <c r="N87">
        <f t="shared" si="8"/>
        <v>0.11811276464537407</v>
      </c>
      <c r="O87">
        <f t="shared" si="9"/>
        <v>4.4718208736180767</v>
      </c>
    </row>
    <row r="88" spans="13:15" x14ac:dyDescent="0.25">
      <c r="M88">
        <v>8200</v>
      </c>
      <c r="N88">
        <f t="shared" si="8"/>
        <v>0.11697338468321675</v>
      </c>
      <c r="O88">
        <f t="shared" si="9"/>
        <v>4.4763823995842502</v>
      </c>
    </row>
    <row r="89" spans="13:15" x14ac:dyDescent="0.25">
      <c r="M89">
        <v>8300</v>
      </c>
      <c r="N89">
        <f t="shared" si="8"/>
        <v>0.1158586081927107</v>
      </c>
      <c r="O89">
        <f t="shared" si="9"/>
        <v>4.4808544409566373</v>
      </c>
    </row>
    <row r="90" spans="13:15" x14ac:dyDescent="0.25">
      <c r="M90">
        <v>8400</v>
      </c>
      <c r="N90">
        <f t="shared" si="8"/>
        <v>0.11476761695651574</v>
      </c>
      <c r="O90">
        <f t="shared" si="9"/>
        <v>4.4852397252539111</v>
      </c>
    </row>
    <row r="91" spans="13:15" x14ac:dyDescent="0.25">
      <c r="M91">
        <v>8500</v>
      </c>
      <c r="N91">
        <f t="shared" ref="N91:N106" si="10">10^((-0.79*LOG10(M91))+2.16)</f>
        <v>0.11369962928571595</v>
      </c>
      <c r="O91">
        <f t="shared" ref="O91:O106" si="11">1/(1+N91)*5</f>
        <v>4.4895408676815372</v>
      </c>
    </row>
    <row r="92" spans="13:15" x14ac:dyDescent="0.25">
      <c r="M92">
        <v>8600</v>
      </c>
      <c r="N92">
        <f t="shared" si="10"/>
        <v>0.11265389798275646</v>
      </c>
      <c r="O92">
        <f t="shared" si="11"/>
        <v>4.4937603769375265</v>
      </c>
    </row>
    <row r="93" spans="13:15" x14ac:dyDescent="0.25">
      <c r="M93">
        <v>8700</v>
      </c>
      <c r="N93">
        <f t="shared" si="10"/>
        <v>0.11162970844011463</v>
      </c>
      <c r="O93">
        <f t="shared" si="11"/>
        <v>4.497900660658134</v>
      </c>
    </row>
    <row r="94" spans="13:15" x14ac:dyDescent="0.25">
      <c r="M94">
        <v>8800</v>
      </c>
      <c r="N94">
        <f t="shared" si="10"/>
        <v>0.11062637686422257</v>
      </c>
      <c r="O94">
        <f t="shared" si="11"/>
        <v>4.5019640305294724</v>
      </c>
    </row>
    <row r="95" spans="13:15" x14ac:dyDescent="0.25">
      <c r="M95">
        <v>8900</v>
      </c>
      <c r="N95">
        <f t="shared" si="10"/>
        <v>0.10964324861507245</v>
      </c>
      <c r="O95">
        <f t="shared" si="11"/>
        <v>4.5059527070888938</v>
      </c>
    </row>
    <row r="96" spans="13:15" x14ac:dyDescent="0.25">
      <c r="M96">
        <v>9000</v>
      </c>
      <c r="N96">
        <f t="shared" si="10"/>
        <v>0.10867969665276685</v>
      </c>
      <c r="O96">
        <f t="shared" si="11"/>
        <v>4.5098688242380396</v>
      </c>
    </row>
    <row r="97" spans="13:15" x14ac:dyDescent="0.25">
      <c r="M97">
        <v>9100</v>
      </c>
      <c r="N97">
        <f t="shared" si="10"/>
        <v>0.10773512008302516</v>
      </c>
      <c r="O97">
        <f t="shared" si="11"/>
        <v>4.5137144334877171</v>
      </c>
    </row>
    <row r="98" spans="13:15" x14ac:dyDescent="0.25">
      <c r="M98">
        <v>9200</v>
      </c>
      <c r="N98">
        <f t="shared" si="10"/>
        <v>0.10680894279433402</v>
      </c>
      <c r="O98">
        <f t="shared" si="11"/>
        <v>4.5174915079531432</v>
      </c>
    </row>
    <row r="99" spans="13:15" x14ac:dyDescent="0.25">
      <c r="M99">
        <v>9300</v>
      </c>
      <c r="N99">
        <f t="shared" si="10"/>
        <v>0.10590061218004392</v>
      </c>
      <c r="O99">
        <f t="shared" si="11"/>
        <v>4.5212019461166424</v>
      </c>
    </row>
    <row r="100" spans="13:15" x14ac:dyDescent="0.25">
      <c r="M100">
        <v>9400</v>
      </c>
      <c r="N100">
        <f t="shared" si="10"/>
        <v>0.10500959793926704</v>
      </c>
      <c r="O100">
        <f t="shared" si="11"/>
        <v>4.5248475753735553</v>
      </c>
    </row>
    <row r="101" spans="13:15" x14ac:dyDescent="0.25">
      <c r="M101">
        <v>9500</v>
      </c>
      <c r="N101">
        <f t="shared" si="10"/>
        <v>0.1041353909509402</v>
      </c>
      <c r="O101">
        <f t="shared" si="11"/>
        <v>4.5284301553759034</v>
      </c>
    </row>
    <row r="102" spans="13:15" x14ac:dyDescent="0.25">
      <c r="M102">
        <v>9600</v>
      </c>
      <c r="N102">
        <f t="shared" si="10"/>
        <v>0.10327750221587095</v>
      </c>
      <c r="O102">
        <f t="shared" si="11"/>
        <v>4.5319513811872172</v>
      </c>
    </row>
    <row r="103" spans="13:15" x14ac:dyDescent="0.25">
      <c r="M103">
        <v>9700</v>
      </c>
      <c r="N103">
        <f t="shared" si="10"/>
        <v>0.10243546186200246</v>
      </c>
      <c r="O103">
        <f t="shared" si="11"/>
        <v>4.5354128862609784</v>
      </c>
    </row>
    <row r="104" spans="13:15" x14ac:dyDescent="0.25">
      <c r="M104">
        <v>9800</v>
      </c>
      <c r="N104">
        <f t="shared" si="10"/>
        <v>0.10160881820851329</v>
      </c>
      <c r="O104">
        <f t="shared" si="11"/>
        <v>4.5388162452541261</v>
      </c>
    </row>
    <row r="105" spans="13:15" x14ac:dyDescent="0.25">
      <c r="M105">
        <v>9900</v>
      </c>
      <c r="N105">
        <f t="shared" si="10"/>
        <v>0.10079713688471155</v>
      </c>
      <c r="O105">
        <f t="shared" si="11"/>
        <v>4.5421629766862832</v>
      </c>
    </row>
    <row r="106" spans="13:15" x14ac:dyDescent="0.25">
      <c r="M106">
        <v>10000</v>
      </c>
      <c r="N106">
        <f t="shared" si="10"/>
        <v>0.1</v>
      </c>
      <c r="O106">
        <f t="shared" si="11"/>
        <v>4.545454545454545</v>
      </c>
    </row>
  </sheetData>
  <mergeCells count="3">
    <mergeCell ref="D64:E64"/>
    <mergeCell ref="A64:B64"/>
    <mergeCell ref="A12:B12"/>
  </mergeCells>
  <pageMargins left="0.7" right="0.7" top="0.75" bottom="0.75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 Sajjad</dc:creator>
  <cp:lastModifiedBy>Danish Sajjad</cp:lastModifiedBy>
  <dcterms:created xsi:type="dcterms:W3CDTF">2018-10-14T18:43:13Z</dcterms:created>
  <dcterms:modified xsi:type="dcterms:W3CDTF">2018-12-15T00:42:01Z</dcterms:modified>
</cp:coreProperties>
</file>