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EWF">#REF!</definedName>
    <definedName name="EC">#REF!</definedName>
    <definedName name="ECF">#REF!</definedName>
    <definedName name="UTV">#REF!</definedName>
    <definedName name="TC">#REF!</definedName>
    <definedName name="UUCP">#REF!</definedName>
    <definedName name="RAP">#REF!</definedName>
    <definedName name="UEV">#REF!</definedName>
    <definedName name="TCF">#REF!</definedName>
    <definedName name="RUP">#REF!</definedName>
    <definedName name="TWF">#REF!</definedName>
  </definedNames>
  <calcPr/>
  <extLst>
    <ext uri="GoogleSheetsCustomDataVersion1">
      <go:sheetsCustomData xmlns:go="http://customooxmlschemas.google.com/" r:id="rId6" roundtripDataSignature="AMtx7mi5sSSjxMNMp0csPqLyqS7UQD4BaA=="/>
    </ext>
  </extLst>
</workbook>
</file>

<file path=xl/sharedStrings.xml><?xml version="1.0" encoding="utf-8"?>
<sst xmlns="http://schemas.openxmlformats.org/spreadsheetml/2006/main" count="868" uniqueCount="228">
  <si>
    <t>Function Point Estimation</t>
  </si>
  <si>
    <t>Number</t>
  </si>
  <si>
    <t>Element (Variable names)</t>
  </si>
  <si>
    <t>Type</t>
  </si>
  <si>
    <t>RET/FTR</t>
  </si>
  <si>
    <t>DET</t>
  </si>
  <si>
    <t>Complexity</t>
  </si>
  <si>
    <t>EI-User Log In</t>
  </si>
  <si>
    <t>EI</t>
  </si>
  <si>
    <t>EQ-System verification</t>
  </si>
  <si>
    <t>EQ</t>
  </si>
  <si>
    <t>EI-User Logout</t>
  </si>
  <si>
    <t xml:space="preserve">COMPLEXITY
</t>
  </si>
  <si>
    <t>EI-User Register</t>
  </si>
  <si>
    <t>Simple</t>
  </si>
  <si>
    <t>Average</t>
  </si>
  <si>
    <t>Complex</t>
  </si>
  <si>
    <t>Unadjusted FP (UFP)</t>
  </si>
  <si>
    <t>EO-Look driver profile</t>
  </si>
  <si>
    <t>EO</t>
  </si>
  <si>
    <t>Data Functions</t>
  </si>
  <si>
    <t>Frequency</t>
  </si>
  <si>
    <t xml:space="preserve">Weighting
</t>
  </si>
  <si>
    <t>EI-Send Message</t>
  </si>
  <si>
    <t>Internal Logical File (ILF)</t>
  </si>
  <si>
    <t>ILF-User Management</t>
  </si>
  <si>
    <t>ILF</t>
  </si>
  <si>
    <t>External Interface File (EIF)</t>
  </si>
  <si>
    <t>EIF-System verification</t>
  </si>
  <si>
    <t>EIF</t>
  </si>
  <si>
    <t>Transaction Functions</t>
  </si>
  <si>
    <t>External Input (EI)</t>
  </si>
  <si>
    <t>External Output (EO)</t>
  </si>
  <si>
    <t>External Inquiry (EQ)</t>
  </si>
  <si>
    <t>TOTAL</t>
  </si>
  <si>
    <t>Complexity Factors</t>
  </si>
  <si>
    <t>TDI</t>
  </si>
  <si>
    <t>Summary</t>
  </si>
  <si>
    <t>Value</t>
  </si>
  <si>
    <t>Data Communications</t>
  </si>
  <si>
    <t>Function Points (FP)</t>
  </si>
  <si>
    <t>Distributed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</si>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</sst>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2">
    <font>
      <sz val="10.0"/>
      <color rgb="FF000000"/>
      <name val="Arial"/>
      <scheme val="minor"/>
    </font>
    <font>
      <sz val="10.0"/>
      <color theme="1"/>
      <name val="Arial"/>
    </font>
    <font>
      <b/>
      <sz val="20.0"/>
      <color rgb="FF008000"/>
      <name val="Arial"/>
    </font>
    <font>
      <b/>
      <sz val="10.0"/>
      <color rgb="FFFFFFFF"/>
      <name val="Arial"/>
    </font>
    <font>
      <sz val="11.0"/>
      <color rgb="FF000000"/>
      <name val="&quot;Times New Roman&quot;"/>
    </font>
    <font>
      <i/>
      <sz val="10.0"/>
      <color theme="1"/>
      <name val="Arial"/>
    </font>
    <font/>
    <font>
      <b/>
      <i/>
      <sz val="11.0"/>
      <color theme="1"/>
      <name val="Arial"/>
    </font>
    <font>
      <sz val="12.0"/>
      <color theme="1"/>
      <name val="Arial"/>
    </font>
    <font>
      <b/>
      <sz val="12.0"/>
      <color rgb="FFFFFFFF"/>
      <name val="Arial"/>
    </font>
    <font>
      <b/>
      <sz val="12.0"/>
      <color theme="1"/>
      <name val="Arial"/>
    </font>
    <font>
      <color theme="1"/>
      <name val="Arial"/>
    </font>
    <font>
      <b/>
      <sz val="11.0"/>
      <color theme="1"/>
      <name val="Arial"/>
    </font>
    <font>
      <b/>
      <sz val="10.0"/>
      <color theme="1"/>
      <name val="Arial"/>
    </font>
    <font>
      <sz val="10.0"/>
      <color rgb="FF000000"/>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5">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4" fillId="2" fontId="3" numFmtId="0" xfId="0" applyAlignment="1" applyBorder="1" applyFont="1">
      <alignment horizontal="center" vertical="center"/>
    </xf>
    <xf borderId="0" fillId="0" fontId="3" numFmtId="0" xfId="0" applyAlignment="1" applyFont="1">
      <alignment horizontal="center" shrinkToFit="0" wrapText="1"/>
    </xf>
    <xf borderId="5" fillId="3" fontId="1" numFmtId="0" xfId="0" applyBorder="1" applyFill="1" applyFont="1"/>
    <xf borderId="6" fillId="0" fontId="4" numFmtId="0" xfId="0" applyAlignment="1" applyBorder="1" applyFont="1">
      <alignment readingOrder="0"/>
    </xf>
    <xf borderId="7" fillId="0" fontId="1" numFmtId="0" xfId="0" applyAlignment="1" applyBorder="1" applyFont="1">
      <alignment horizontal="center" shrinkToFit="0" wrapText="1"/>
    </xf>
    <xf borderId="7" fillId="0" fontId="1" numFmtId="0" xfId="0" applyAlignment="1" applyBorder="1" applyFont="1">
      <alignment horizontal="center" readingOrder="0" shrinkToFit="0" wrapText="1"/>
    </xf>
    <xf borderId="8" fillId="3" fontId="5" numFmtId="1" xfId="0" applyAlignment="1" applyBorder="1" applyFont="1" applyNumberFormat="1">
      <alignment horizontal="center"/>
    </xf>
    <xf borderId="9" fillId="3" fontId="1" numFmtId="0" xfId="0" applyBorder="1" applyFont="1"/>
    <xf borderId="6" fillId="0" fontId="1" numFmtId="0" xfId="0" applyAlignment="1" applyBorder="1" applyFont="1">
      <alignment horizontal="center" readingOrder="0" shrinkToFit="0" wrapText="1"/>
    </xf>
    <xf borderId="10" fillId="3" fontId="5" numFmtId="1" xfId="0" applyAlignment="1" applyBorder="1" applyFont="1" applyNumberFormat="1">
      <alignment horizontal="center"/>
    </xf>
    <xf borderId="6" fillId="0" fontId="1" numFmtId="0" xfId="0" applyAlignment="1" applyBorder="1" applyFont="1">
      <alignment horizontal="center" shrinkToFit="0" wrapText="1"/>
    </xf>
    <xf borderId="0" fillId="0" fontId="1" numFmtId="0" xfId="0" applyAlignment="1" applyFont="1">
      <alignment horizontal="center"/>
    </xf>
    <xf borderId="11" fillId="2" fontId="3" numFmtId="0" xfId="0" applyAlignment="1" applyBorder="1" applyFont="1">
      <alignment horizontal="center"/>
    </xf>
    <xf borderId="12" fillId="0" fontId="6" numFmtId="0" xfId="0" applyBorder="1" applyFont="1"/>
    <xf borderId="13" fillId="0" fontId="6" numFmtId="0" xfId="0" applyBorder="1" applyFont="1"/>
    <xf borderId="0" fillId="0" fontId="1" numFmtId="0" xfId="0" applyFont="1"/>
    <xf borderId="14" fillId="4" fontId="1" numFmtId="0" xfId="0" applyBorder="1" applyFill="1" applyFont="1"/>
    <xf borderId="15" fillId="2" fontId="3" numFmtId="0" xfId="0" applyAlignment="1" applyBorder="1" applyFont="1">
      <alignment horizontal="center"/>
    </xf>
    <xf borderId="16" fillId="2" fontId="3" numFmtId="0" xfId="0" applyAlignment="1" applyBorder="1" applyFont="1">
      <alignment horizontal="center"/>
    </xf>
    <xf borderId="17" fillId="2" fontId="3" numFmtId="0" xfId="0" applyAlignment="1" applyBorder="1" applyFont="1">
      <alignment horizontal="center"/>
    </xf>
    <xf borderId="15" fillId="2" fontId="3" numFmtId="164" xfId="0" applyAlignment="1" applyBorder="1" applyFont="1" applyNumberFormat="1">
      <alignment horizontal="center"/>
    </xf>
    <xf borderId="16" fillId="2" fontId="3" numFmtId="164" xfId="0" applyAlignment="1" applyBorder="1" applyFont="1" applyNumberFormat="1">
      <alignment horizontal="center"/>
    </xf>
    <xf borderId="18" fillId="2" fontId="3" numFmtId="164" xfId="0" applyAlignment="1" applyBorder="1" applyFont="1" applyNumberFormat="1">
      <alignment horizontal="center"/>
    </xf>
    <xf borderId="19" fillId="2" fontId="3" numFmtId="164" xfId="0" applyAlignment="1" applyBorder="1" applyFont="1" applyNumberFormat="1">
      <alignment horizontal="center" vertical="center"/>
    </xf>
    <xf borderId="20" fillId="2" fontId="3" numFmtId="0" xfId="0" applyAlignment="1" applyBorder="1" applyFont="1">
      <alignment vertical="center"/>
    </xf>
    <xf borderId="11" fillId="2" fontId="3" numFmtId="0" xfId="0" applyAlignment="1" applyBorder="1" applyFont="1">
      <alignment horizontal="center" vertical="center"/>
    </xf>
    <xf borderId="21" fillId="0" fontId="6" numFmtId="0" xfId="0" applyBorder="1" applyFont="1"/>
    <xf borderId="22" fillId="3" fontId="1" numFmtId="0" xfId="0" applyBorder="1" applyFont="1"/>
    <xf borderId="5" fillId="3" fontId="7" numFmtId="1" xfId="0" applyAlignment="1" applyBorder="1" applyFont="1" applyNumberFormat="1">
      <alignment horizontal="center"/>
    </xf>
    <xf borderId="5" fillId="3" fontId="5" numFmtId="1" xfId="0" applyAlignment="1" applyBorder="1" applyFont="1" applyNumberFormat="1">
      <alignment horizontal="center"/>
    </xf>
    <xf borderId="23" fillId="3" fontId="5" numFmtId="1" xfId="0" applyAlignment="1" applyBorder="1" applyFont="1" applyNumberFormat="1">
      <alignment horizontal="center"/>
    </xf>
    <xf borderId="24" fillId="5" fontId="1" numFmtId="1" xfId="0" applyAlignment="1" applyBorder="1" applyFill="1" applyFont="1" applyNumberFormat="1">
      <alignment horizontal="center"/>
    </xf>
    <xf borderId="9" fillId="3" fontId="7" numFmtId="1" xfId="0" applyAlignment="1" applyBorder="1" applyFont="1" applyNumberFormat="1">
      <alignment horizontal="center"/>
    </xf>
    <xf borderId="9" fillId="3" fontId="5" numFmtId="1" xfId="0" applyAlignment="1" applyBorder="1" applyFont="1" applyNumberFormat="1">
      <alignment horizontal="center"/>
    </xf>
    <xf borderId="6" fillId="3" fontId="5" numFmtId="1" xfId="0" applyAlignment="1" applyBorder="1" applyFont="1" applyNumberFormat="1">
      <alignment horizontal="center"/>
    </xf>
    <xf borderId="25" fillId="2" fontId="3" numFmtId="0" xfId="0" applyBorder="1" applyFont="1"/>
    <xf borderId="26" fillId="2" fontId="3" numFmtId="0" xfId="0" applyAlignment="1" applyBorder="1" applyFont="1">
      <alignment horizontal="center"/>
    </xf>
    <xf borderId="27" fillId="0" fontId="6" numFmtId="0" xfId="0" applyBorder="1" applyFont="1"/>
    <xf borderId="28" fillId="0" fontId="6" numFmtId="0" xfId="0" applyBorder="1" applyFont="1"/>
    <xf borderId="6" fillId="0" fontId="1" numFmtId="0" xfId="0" applyAlignment="1" applyBorder="1" applyFont="1">
      <alignment shrinkToFit="0" wrapText="1"/>
    </xf>
    <xf borderId="25" fillId="3" fontId="1" numFmtId="0" xfId="0" applyBorder="1" applyFont="1"/>
    <xf borderId="29" fillId="3" fontId="1" numFmtId="0" xfId="0" applyBorder="1" applyFont="1"/>
    <xf borderId="30" fillId="3" fontId="5" numFmtId="1" xfId="0" applyAlignment="1" applyBorder="1" applyFont="1" applyNumberFormat="1">
      <alignment horizontal="center"/>
    </xf>
    <xf borderId="31" fillId="3" fontId="5" numFmtId="1" xfId="0" applyAlignment="1" applyBorder="1" applyFont="1" applyNumberFormat="1">
      <alignment horizontal="center"/>
    </xf>
    <xf borderId="32" fillId="3" fontId="5" numFmtId="1" xfId="0" applyAlignment="1" applyBorder="1" applyFont="1" applyNumberFormat="1">
      <alignment horizontal="center"/>
    </xf>
    <xf borderId="33" fillId="4" fontId="1" numFmtId="0" xfId="0" applyBorder="1" applyFont="1"/>
    <xf borderId="33" fillId="4" fontId="8" numFmtId="0" xfId="0" applyAlignment="1" applyBorder="1" applyFont="1">
      <alignment horizontal="center"/>
    </xf>
    <xf borderId="33" fillId="4" fontId="1" numFmtId="164" xfId="0" applyBorder="1" applyFont="1" applyNumberFormat="1"/>
    <xf borderId="34" fillId="2" fontId="9" numFmtId="164" xfId="0" applyAlignment="1" applyBorder="1" applyFont="1" applyNumberFormat="1">
      <alignment horizontal="center"/>
    </xf>
    <xf borderId="35" fillId="3" fontId="10" numFmtId="164" xfId="0" applyAlignment="1" applyBorder="1" applyFont="1" applyNumberFormat="1">
      <alignment horizontal="center"/>
    </xf>
    <xf borderId="36" fillId="2" fontId="3" numFmtId="0" xfId="0" applyBorder="1" applyFont="1"/>
    <xf borderId="37" fillId="0" fontId="6" numFmtId="0" xfId="0" applyBorder="1" applyFont="1"/>
    <xf borderId="38" fillId="0" fontId="6" numFmtId="0" xfId="0" applyBorder="1" applyFont="1"/>
    <xf borderId="20" fillId="2" fontId="3" numFmtId="0" xfId="0" applyAlignment="1" applyBorder="1" applyFont="1">
      <alignment horizontal="center"/>
    </xf>
    <xf borderId="11" fillId="2" fontId="3" numFmtId="0" xfId="0" applyBorder="1" applyFont="1"/>
    <xf borderId="39" fillId="2" fontId="3" numFmtId="0" xfId="0" applyAlignment="1" applyBorder="1" applyFont="1">
      <alignment horizontal="center"/>
    </xf>
    <xf borderId="40" fillId="3" fontId="1" numFmtId="0" xfId="0" applyBorder="1" applyFont="1"/>
    <xf borderId="41" fillId="0" fontId="6" numFmtId="0" xfId="0" applyBorder="1" applyFont="1"/>
    <xf borderId="42" fillId="0" fontId="6" numFmtId="0" xfId="0" applyBorder="1" applyFont="1"/>
    <xf borderId="6" fillId="0" fontId="11" numFmtId="1" xfId="0" applyAlignment="1" applyBorder="1" applyFont="1" applyNumberFormat="1">
      <alignment horizontal="center" vertical="bottom"/>
    </xf>
    <xf borderId="43" fillId="3" fontId="1" numFmtId="0" xfId="0" applyAlignment="1" applyBorder="1" applyFont="1">
      <alignment horizontal="left"/>
    </xf>
    <xf borderId="44" fillId="3" fontId="1" numFmtId="0" xfId="0" applyBorder="1" applyFont="1"/>
    <xf borderId="45" fillId="5" fontId="1" numFmtId="164" xfId="0" applyAlignment="1" applyBorder="1" applyFont="1" applyNumberFormat="1">
      <alignment horizontal="center"/>
    </xf>
    <xf borderId="46" fillId="3" fontId="1" numFmtId="0" xfId="0" applyAlignment="1" applyBorder="1" applyFont="1">
      <alignment horizontal="left"/>
    </xf>
    <xf borderId="33" fillId="3" fontId="1" numFmtId="0" xfId="0" applyBorder="1" applyFont="1"/>
    <xf borderId="47" fillId="5" fontId="1" numFmtId="164" xfId="0" applyAlignment="1" applyBorder="1" applyFont="1" applyNumberFormat="1">
      <alignment horizontal="center"/>
    </xf>
    <xf borderId="47" fillId="5" fontId="1" numFmtId="2" xfId="0" applyAlignment="1" applyBorder="1" applyFont="1" applyNumberFormat="1">
      <alignment horizontal="center"/>
    </xf>
    <xf borderId="47" fillId="5" fontId="1" numFmtId="0" xfId="0" applyAlignment="1" applyBorder="1" applyFont="1">
      <alignment horizontal="center"/>
    </xf>
    <xf borderId="48" fillId="0" fontId="12" numFmtId="2" xfId="0" applyAlignment="1" applyBorder="1" applyFont="1" applyNumberFormat="1">
      <alignment horizontal="center"/>
    </xf>
    <xf borderId="49" fillId="3" fontId="13" numFmtId="0" xfId="0" applyAlignment="1" applyBorder="1" applyFont="1">
      <alignment horizontal="left"/>
    </xf>
    <xf borderId="50" fillId="3" fontId="1" numFmtId="0" xfId="0" applyBorder="1" applyFont="1"/>
    <xf borderId="39" fillId="5" fontId="12" numFmtId="165" xfId="0" applyAlignment="1" applyBorder="1" applyFont="1" applyNumberFormat="1">
      <alignment horizontal="center"/>
    </xf>
    <xf borderId="51" fillId="3" fontId="1" numFmtId="0" xfId="0" applyBorder="1" applyFont="1"/>
    <xf borderId="52" fillId="0" fontId="6" numFmtId="0" xfId="0" applyBorder="1" applyFont="1"/>
    <xf borderId="53" fillId="0" fontId="6" numFmtId="0" xfId="0" applyBorder="1" applyFont="1"/>
    <xf borderId="11" fillId="2" fontId="9" numFmtId="164" xfId="0" applyAlignment="1" applyBorder="1" applyFont="1" applyNumberFormat="1">
      <alignment horizontal="center"/>
    </xf>
    <xf borderId="54" fillId="3" fontId="10" numFmtId="164" xfId="0" applyAlignment="1" applyBorder="1" applyFont="1" applyNumberFormat="1">
      <alignment horizontal="center"/>
    </xf>
    <xf borderId="0" fillId="0" fontId="13" numFmtId="0" xfId="0" applyAlignment="1" applyFont="1">
      <alignment horizontal="center"/>
    </xf>
    <xf borderId="6" fillId="0" fontId="14" numFmtId="0" xfId="0" applyAlignment="1" applyBorder="1" applyFont="1">
      <alignment shrinkToFit="0" wrapText="1"/>
    </xf>
    <xf borderId="30" fillId="3" fontId="1" numFmtId="0" xfId="0" applyBorder="1" applyFont="1"/>
    <xf borderId="31" fillId="0" fontId="1" numFmtId="0" xfId="0" applyAlignment="1" applyBorder="1" applyFont="1">
      <alignment shrinkToFit="0" wrapText="1"/>
    </xf>
    <xf borderId="31" fillId="0" fontId="1" numFmtId="0" xfId="0" applyAlignment="1" applyBorder="1" applyFont="1">
      <alignment horizontal="center" shrinkToFit="0" wrapText="1"/>
    </xf>
    <xf borderId="7" fillId="0" fontId="1" numFmtId="0" xfId="0" applyAlignment="1" applyBorder="1" applyFont="1">
      <alignment shrinkToFit="0" wrapText="1"/>
    </xf>
    <xf borderId="55" fillId="0" fontId="1" numFmtId="0" xfId="0" applyAlignment="1" applyBorder="1" applyFont="1">
      <alignment horizontal="center" shrinkToFit="0" wrapText="1"/>
    </xf>
    <xf borderId="56" fillId="0" fontId="1" numFmtId="0" xfId="0" applyAlignment="1" applyBorder="1" applyFont="1">
      <alignment horizontal="center" shrinkToFit="0" wrapText="1"/>
    </xf>
    <xf borderId="57" fillId="6" fontId="13" numFmtId="0" xfId="0" applyAlignment="1" applyBorder="1" applyFill="1" applyFont="1">
      <alignment horizontal="center" shrinkToFit="0" wrapText="1"/>
    </xf>
    <xf borderId="58" fillId="0" fontId="6" numFmtId="0" xfId="0" applyBorder="1" applyFont="1"/>
    <xf borderId="49" fillId="7" fontId="1" numFmtId="0" xfId="0" applyAlignment="1" applyBorder="1" applyFill="1" applyFont="1">
      <alignment horizontal="center" shrinkToFit="0" wrapText="1"/>
    </xf>
    <xf borderId="3" fillId="8" fontId="1" numFmtId="0" xfId="0" applyAlignment="1" applyBorder="1" applyFill="1" applyFont="1">
      <alignment horizontal="center" shrinkToFit="0" wrapText="1"/>
    </xf>
    <xf borderId="59" fillId="8" fontId="1" numFmtId="0" xfId="0" applyAlignment="1" applyBorder="1" applyFont="1">
      <alignment horizontal="center" shrinkToFit="0" wrapText="1"/>
    </xf>
    <xf borderId="6" fillId="8" fontId="1" numFmtId="0" xfId="0" applyAlignment="1" applyBorder="1" applyFont="1">
      <alignment horizontal="center" shrinkToFit="0" wrapText="1"/>
    </xf>
    <xf borderId="50" fillId="8" fontId="1" numFmtId="0" xfId="0" applyAlignment="1" applyBorder="1" applyFont="1">
      <alignment horizontal="center" shrinkToFit="0" wrapText="1"/>
    </xf>
    <xf borderId="46" fillId="7" fontId="1" numFmtId="0" xfId="0" applyAlignment="1" applyBorder="1" applyFont="1">
      <alignment shrinkToFit="0" wrapText="1"/>
    </xf>
    <xf borderId="23" fillId="3" fontId="1" numFmtId="0" xfId="0" applyAlignment="1" applyBorder="1" applyFont="1">
      <alignment shrinkToFit="0" wrapText="1"/>
    </xf>
    <xf borderId="23" fillId="3" fontId="1" numFmtId="0" xfId="0" applyAlignment="1" applyBorder="1" applyFont="1">
      <alignment horizontal="center" shrinkToFit="0" wrapText="1"/>
    </xf>
    <xf borderId="60" fillId="3" fontId="1" numFmtId="0" xfId="0" applyAlignment="1" applyBorder="1" applyFont="1">
      <alignment horizontal="center" shrinkToFit="0" wrapText="1"/>
    </xf>
    <xf borderId="6" fillId="3" fontId="1" numFmtId="0" xfId="0" applyAlignment="1" applyBorder="1" applyFont="1">
      <alignment horizontal="center" shrinkToFit="0" wrapText="1"/>
    </xf>
    <xf borderId="33" fillId="8" fontId="1" numFmtId="0" xfId="0" applyAlignment="1" applyBorder="1" applyFont="1">
      <alignment shrinkToFit="0" wrapText="1"/>
    </xf>
    <xf borderId="6" fillId="3" fontId="1" numFmtId="0" xfId="0" applyAlignment="1" applyBorder="1" applyFont="1">
      <alignment shrinkToFit="0" wrapText="1"/>
    </xf>
    <xf borderId="61" fillId="3" fontId="1" numFmtId="0" xfId="0" applyAlignment="1" applyBorder="1" applyFont="1">
      <alignment horizontal="center" shrinkToFit="0" wrapText="1"/>
    </xf>
    <xf borderId="49" fillId="6" fontId="13" numFmtId="0" xfId="0" applyAlignment="1" applyBorder="1" applyFont="1">
      <alignment horizontal="center" shrinkToFit="0" wrapText="1"/>
    </xf>
    <xf borderId="62" fillId="6" fontId="13" numFmtId="0" xfId="0" applyAlignment="1" applyBorder="1" applyFont="1">
      <alignment horizontal="center" shrinkToFit="0" wrapText="1"/>
    </xf>
    <xf borderId="6" fillId="0" fontId="13" numFmtId="0" xfId="0" applyAlignment="1" applyBorder="1" applyFont="1">
      <alignment horizontal="center" shrinkToFit="0" wrapText="1"/>
    </xf>
    <xf borderId="0" fillId="0" fontId="13" numFmtId="0" xfId="0" applyAlignment="1" applyFont="1">
      <alignment horizontal="center" shrinkToFit="0" wrapText="1"/>
    </xf>
    <xf borderId="62" fillId="8" fontId="1" numFmtId="0" xfId="0" applyAlignment="1" applyBorder="1" applyFont="1">
      <alignment horizontal="center" shrinkToFit="0" wrapText="1"/>
    </xf>
    <xf borderId="33" fillId="8" fontId="1" numFmtId="0" xfId="0" applyAlignment="1" applyBorder="1" applyFont="1">
      <alignment horizontal="center" shrinkToFit="0" wrapText="1"/>
    </xf>
    <xf borderId="6" fillId="6" fontId="13" numFmtId="0" xfId="0" applyAlignment="1" applyBorder="1" applyFont="1">
      <alignment horizontal="center" shrinkToFit="0" wrapText="1"/>
    </xf>
    <xf borderId="33" fillId="4" fontId="1" numFmtId="0" xfId="0" applyAlignment="1" applyBorder="1" applyFont="1">
      <alignment horizontal="left"/>
    </xf>
    <xf borderId="33" fillId="4" fontId="15" numFmtId="1" xfId="0" applyBorder="1" applyFont="1" applyNumberFormat="1"/>
    <xf borderId="0" fillId="0" fontId="16" numFmtId="0" xfId="0" applyAlignment="1" applyFont="1">
      <alignment horizontal="center" shrinkToFit="0" vertical="center" wrapText="1"/>
    </xf>
    <xf borderId="63" fillId="2" fontId="3" numFmtId="0" xfId="0" applyAlignment="1" applyBorder="1" applyFont="1">
      <alignment horizontal="center"/>
    </xf>
    <xf borderId="39" fillId="4" fontId="17" numFmtId="2" xfId="0" applyAlignment="1" applyBorder="1" applyFont="1" applyNumberFormat="1">
      <alignment horizontal="center"/>
    </xf>
    <xf borderId="33" fillId="4" fontId="3" numFmtId="1" xfId="0" applyAlignment="1" applyBorder="1" applyFont="1" applyNumberFormat="1">
      <alignment horizontal="center"/>
    </xf>
    <xf borderId="33" fillId="4" fontId="10" numFmtId="0" xfId="0" applyAlignment="1" applyBorder="1" applyFont="1">
      <alignment horizontal="left"/>
    </xf>
    <xf borderId="0" fillId="0" fontId="17" numFmtId="1" xfId="0" applyAlignment="1" applyFont="1" applyNumberFormat="1">
      <alignment horizontal="center"/>
    </xf>
    <xf borderId="33" fillId="4" fontId="18" numFmtId="0" xfId="0" applyBorder="1" applyFont="1"/>
    <xf borderId="64" fillId="4" fontId="1" numFmtId="0" xfId="0" applyAlignment="1" applyBorder="1" applyFont="1">
      <alignment shrinkToFit="0" vertical="top" wrapText="1"/>
    </xf>
    <xf borderId="56" fillId="3" fontId="13" numFmtId="0" xfId="0" applyAlignment="1" applyBorder="1" applyFont="1">
      <alignment horizontal="left" shrinkToFit="0" wrapText="1"/>
    </xf>
    <xf borderId="9" fillId="4" fontId="5" numFmtId="164" xfId="0" applyAlignment="1" applyBorder="1" applyFont="1" applyNumberFormat="1">
      <alignment horizontal="center"/>
    </xf>
    <xf borderId="33" fillId="4" fontId="19" numFmtId="1" xfId="0" applyAlignment="1" applyBorder="1" applyFont="1" applyNumberFormat="1">
      <alignment horizontal="center"/>
    </xf>
    <xf borderId="0" fillId="0" fontId="13" numFmtId="0" xfId="0" applyAlignment="1" applyFont="1">
      <alignment horizontal="left"/>
    </xf>
    <xf borderId="33" fillId="4" fontId="1" numFmtId="0" xfId="0" applyAlignment="1" applyBorder="1" applyFont="1">
      <alignment horizontal="left" shrinkToFit="0" wrapText="1"/>
    </xf>
    <xf borderId="33" fillId="4" fontId="1" numFmtId="0" xfId="0" applyAlignment="1" applyBorder="1" applyFont="1">
      <alignment shrinkToFit="0" wrapText="1"/>
    </xf>
    <xf borderId="33" fillId="4" fontId="1" numFmtId="0" xfId="0" applyAlignment="1" applyBorder="1" applyFont="1">
      <alignment horizontal="left" shrinkToFit="0" vertical="top" wrapText="1"/>
    </xf>
    <xf borderId="33" fillId="4" fontId="1" numFmtId="0" xfId="0" applyAlignment="1" applyBorder="1" applyFont="1">
      <alignment shrinkToFit="0" vertical="top" wrapText="1"/>
    </xf>
    <xf borderId="64" fillId="4" fontId="1" numFmtId="0" xfId="0" applyAlignment="1" applyBorder="1" applyFont="1">
      <alignment horizontal="left" shrinkToFit="0" vertical="top" wrapText="1"/>
    </xf>
    <xf borderId="0" fillId="0" fontId="1" numFmtId="0" xfId="0" applyAlignment="1" applyFont="1">
      <alignment horizontal="left" shrinkToFit="0" wrapText="1"/>
    </xf>
    <xf borderId="33" fillId="4" fontId="20" numFmtId="0" xfId="0" applyBorder="1" applyFont="1"/>
    <xf borderId="33" fillId="4" fontId="20" numFmtId="0" xfId="0" applyAlignment="1" applyBorder="1" applyFont="1">
      <alignment horizontal="left"/>
    </xf>
    <xf borderId="33" fillId="4" fontId="21" numFmtId="0" xfId="0" applyAlignment="1" applyBorder="1" applyFont="1">
      <alignment horizontal="left"/>
    </xf>
    <xf borderId="33" fillId="4" fontId="21" numFmtId="0" xfId="0" applyBorder="1" applyFont="1"/>
    <xf borderId="33" fillId="4" fontId="20"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88"/>
    <col customWidth="1" min="2" max="2" width="32.25"/>
    <col customWidth="1" min="3" max="3" width="7.75"/>
    <col customWidth="1" min="4" max="4" width="8.88"/>
    <col customWidth="1" min="5" max="5" width="6.0"/>
    <col customWidth="1" min="6" max="6" width="12.5"/>
    <col customWidth="1" min="7" max="7" width="2.5"/>
    <col customWidth="1" min="8" max="8" width="29.75"/>
    <col customWidth="1" min="9" max="9" width="12.13"/>
    <col customWidth="1" min="10" max="10" width="9.88"/>
    <col customWidth="1" min="11" max="11" width="8.75"/>
    <col customWidth="1" min="12" max="12" width="9.13"/>
    <col customWidth="1" min="13" max="13" width="7.5"/>
    <col customWidth="1" min="14" max="14" width="12.5"/>
    <col customWidth="1" min="15" max="15" width="19.88"/>
    <col customWidth="1" min="16" max="66" width="9.13"/>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6" t="s">
        <v>3</v>
      </c>
      <c r="D2" s="6" t="s">
        <v>4</v>
      </c>
      <c r="E2" s="6" t="s">
        <v>5</v>
      </c>
      <c r="F2" s="7" t="s">
        <v>6</v>
      </c>
      <c r="G2" s="8"/>
      <c r="H2" s="8"/>
      <c r="I2" s="8"/>
      <c r="J2" s="8"/>
      <c r="K2" s="1"/>
      <c r="L2" s="1"/>
      <c r="M2" s="1"/>
      <c r="N2" s="1"/>
      <c r="O2" s="1"/>
      <c r="P2" s="1"/>
      <c r="Q2" s="1"/>
      <c r="R2" s="1"/>
      <c r="S2" s="1"/>
      <c r="T2" s="1"/>
      <c r="U2" s="1"/>
      <c r="V2" s="1"/>
      <c r="W2" s="1"/>
      <c r="X2" s="1"/>
      <c r="Y2" s="1"/>
      <c r="Z2" s="1"/>
    </row>
    <row r="3" ht="12.75" customHeight="1">
      <c r="A3" s="9">
        <v>1.0</v>
      </c>
      <c r="B3" s="10" t="s">
        <v>7</v>
      </c>
      <c r="C3" s="11" t="s">
        <v>8</v>
      </c>
      <c r="D3" s="12">
        <v>2.0</v>
      </c>
      <c r="E3" s="12">
        <v>3.0</v>
      </c>
      <c r="F3" s="13" t="str">
        <f t="shared" ref="F3:F478" si="1">IF(C3&lt;&gt;"",IF(OR(C3="ILF",C3="EIF"),HLOOKUP(IF(D3&lt;7,D3,6),$A$2007:$H$2058,IF(E3&lt;52,E3+1,52),FALSE),IF(C3="EI",HLOOKUP(IF(D3&lt;4,D3,3),$A$2063:$E$2079,IF(E3&lt;17,E3+1,17),FALSE),HLOOKUP(IF(D3&lt;5,D3,4),$A$2084:$F$2104,IF(E3&lt;21,E3+1,21),FALSE))),"")</f>
        <v>Low</v>
      </c>
      <c r="G3" s="2"/>
      <c r="H3" s="1"/>
      <c r="I3" s="1"/>
      <c r="J3" s="1"/>
      <c r="K3" s="1"/>
      <c r="L3" s="1"/>
      <c r="M3" s="1"/>
      <c r="N3" s="1"/>
      <c r="O3" s="1"/>
      <c r="P3" s="1"/>
      <c r="Q3" s="1"/>
      <c r="R3" s="1"/>
      <c r="S3" s="1"/>
      <c r="T3" s="1"/>
      <c r="U3" s="1"/>
      <c r="V3" s="1"/>
      <c r="W3" s="1"/>
      <c r="X3" s="1"/>
      <c r="Y3" s="1"/>
      <c r="Z3" s="1"/>
    </row>
    <row r="4" ht="12.75" customHeight="1">
      <c r="A4" s="14">
        <v>2.0</v>
      </c>
      <c r="B4" s="10" t="s">
        <v>9</v>
      </c>
      <c r="C4" s="15" t="s">
        <v>10</v>
      </c>
      <c r="D4" s="15">
        <v>2.0</v>
      </c>
      <c r="E4" s="15">
        <v>2.0</v>
      </c>
      <c r="F4" s="16" t="str">
        <f t="shared" si="1"/>
        <v>Low</v>
      </c>
      <c r="G4" s="2"/>
      <c r="H4" s="1"/>
      <c r="I4" s="1"/>
      <c r="J4" s="1"/>
      <c r="K4" s="1"/>
      <c r="L4" s="1"/>
      <c r="M4" s="1"/>
      <c r="N4" s="1"/>
      <c r="O4" s="1"/>
      <c r="P4" s="1"/>
      <c r="Q4" s="1"/>
      <c r="R4" s="1"/>
      <c r="S4" s="1"/>
      <c r="T4" s="1"/>
      <c r="U4" s="1"/>
      <c r="V4" s="1"/>
      <c r="W4" s="1"/>
      <c r="X4" s="1"/>
      <c r="Y4" s="1"/>
      <c r="Z4" s="1"/>
    </row>
    <row r="5" ht="12.75" customHeight="1">
      <c r="A5" s="14">
        <v>3.0</v>
      </c>
      <c r="B5" s="10" t="s">
        <v>11</v>
      </c>
      <c r="C5" s="17" t="s">
        <v>8</v>
      </c>
      <c r="D5" s="15">
        <v>2.0</v>
      </c>
      <c r="E5" s="15">
        <v>2.0</v>
      </c>
      <c r="F5" s="16" t="str">
        <f t="shared" si="1"/>
        <v>Low</v>
      </c>
      <c r="G5" s="2"/>
      <c r="H5" s="18"/>
      <c r="I5" s="19" t="s">
        <v>12</v>
      </c>
      <c r="J5" s="20"/>
      <c r="K5" s="20"/>
      <c r="L5" s="20"/>
      <c r="M5" s="20"/>
      <c r="N5" s="21"/>
      <c r="O5" s="22"/>
      <c r="P5" s="22"/>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4">
        <v>4.0</v>
      </c>
      <c r="B6" s="10" t="s">
        <v>13</v>
      </c>
      <c r="C6" s="15" t="s">
        <v>8</v>
      </c>
      <c r="D6" s="15">
        <v>3.0</v>
      </c>
      <c r="E6" s="15">
        <v>2.0</v>
      </c>
      <c r="F6" s="16" t="str">
        <f t="shared" si="1"/>
        <v>Medium</v>
      </c>
      <c r="G6" s="2"/>
      <c r="H6" s="23"/>
      <c r="I6" s="24" t="s">
        <v>14</v>
      </c>
      <c r="J6" s="25" t="s">
        <v>15</v>
      </c>
      <c r="K6" s="26" t="s">
        <v>16</v>
      </c>
      <c r="L6" s="27" t="s">
        <v>14</v>
      </c>
      <c r="M6" s="28" t="s">
        <v>15</v>
      </c>
      <c r="N6" s="29" t="s">
        <v>16</v>
      </c>
      <c r="O6" s="30" t="s">
        <v>17</v>
      </c>
      <c r="P6" s="22"/>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4">
        <v>5.0</v>
      </c>
      <c r="B7" s="10" t="s">
        <v>18</v>
      </c>
      <c r="C7" s="15" t="s">
        <v>19</v>
      </c>
      <c r="D7" s="15">
        <v>1.0</v>
      </c>
      <c r="E7" s="15">
        <v>3.0</v>
      </c>
      <c r="F7" s="16" t="str">
        <f t="shared" si="1"/>
        <v>Low</v>
      </c>
      <c r="G7" s="2"/>
      <c r="H7" s="31" t="s">
        <v>20</v>
      </c>
      <c r="I7" s="32" t="s">
        <v>21</v>
      </c>
      <c r="J7" s="20"/>
      <c r="K7" s="21"/>
      <c r="L7" s="32" t="s">
        <v>22</v>
      </c>
      <c r="M7" s="20"/>
      <c r="N7" s="21"/>
      <c r="O7" s="33"/>
      <c r="P7" s="22"/>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4">
        <v>6.0</v>
      </c>
      <c r="B8" s="10" t="s">
        <v>23</v>
      </c>
      <c r="C8" s="15" t="s">
        <v>8</v>
      </c>
      <c r="D8" s="15">
        <v>4.0</v>
      </c>
      <c r="E8" s="15">
        <v>4.0</v>
      </c>
      <c r="F8" s="16" t="str">
        <f t="shared" si="1"/>
        <v>Medium</v>
      </c>
      <c r="G8" s="2"/>
      <c r="H8" s="34" t="s">
        <v>24</v>
      </c>
      <c r="I8" s="35">
        <f>COUNTIFS(C3:C202,"ILF",F3:F202, "Low")</f>
        <v>1</v>
      </c>
      <c r="J8" s="35">
        <f>COUNTIFS(C3:C202,"ILF",F3:F202, "Medium")</f>
        <v>0</v>
      </c>
      <c r="K8" s="35">
        <f>COUNTIFS(C3:C202,"ILF",F3:F202, "High")</f>
        <v>0</v>
      </c>
      <c r="L8" s="36">
        <v>7.0</v>
      </c>
      <c r="M8" s="37">
        <v>10.0</v>
      </c>
      <c r="N8" s="13">
        <v>15.0</v>
      </c>
      <c r="O8" s="38">
        <f t="shared" ref="O8:O9" si="2">I8*L8+J8*M8+K8*N8</f>
        <v>7</v>
      </c>
      <c r="P8" s="22"/>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4">
        <v>7.0</v>
      </c>
      <c r="B9" s="10" t="s">
        <v>25</v>
      </c>
      <c r="C9" s="15" t="s">
        <v>26</v>
      </c>
      <c r="D9" s="15">
        <v>1.0</v>
      </c>
      <c r="E9" s="15">
        <v>4.0</v>
      </c>
      <c r="F9" s="16" t="str">
        <f t="shared" si="1"/>
        <v>Low</v>
      </c>
      <c r="G9" s="2"/>
      <c r="H9" s="34" t="s">
        <v>27</v>
      </c>
      <c r="I9" s="39">
        <f>COUNTIFS(C3:C202,"EIF",F3:F202, "Low")</f>
        <v>1</v>
      </c>
      <c r="J9" s="39">
        <f>COUNTIFS(C3:C202,"EIF",F3:F202, "Medium")</f>
        <v>0</v>
      </c>
      <c r="K9" s="39">
        <f>COUNTIFS(C3:C202,"EIF",F3:F202, "High")</f>
        <v>0</v>
      </c>
      <c r="L9" s="40">
        <v>5.0</v>
      </c>
      <c r="M9" s="41">
        <v>7.0</v>
      </c>
      <c r="N9" s="16">
        <v>10.0</v>
      </c>
      <c r="O9" s="38">
        <f t="shared" si="2"/>
        <v>5</v>
      </c>
      <c r="P9" s="22"/>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4">
        <v>8.0</v>
      </c>
      <c r="B10" s="10" t="s">
        <v>28</v>
      </c>
      <c r="C10" s="15" t="s">
        <v>29</v>
      </c>
      <c r="D10" s="15">
        <v>1.0</v>
      </c>
      <c r="E10" s="15">
        <v>2.0</v>
      </c>
      <c r="F10" s="16" t="str">
        <f t="shared" si="1"/>
        <v>Low</v>
      </c>
      <c r="G10" s="2"/>
      <c r="H10" s="42" t="s">
        <v>30</v>
      </c>
      <c r="I10" s="43"/>
      <c r="J10" s="44"/>
      <c r="K10" s="44"/>
      <c r="L10" s="44"/>
      <c r="M10" s="44"/>
      <c r="N10" s="44"/>
      <c r="O10" s="45"/>
      <c r="P10" s="22"/>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4">
        <v>9.0</v>
      </c>
      <c r="B11" s="46"/>
      <c r="C11" s="17"/>
      <c r="D11" s="17"/>
      <c r="E11" s="17"/>
      <c r="F11" s="16" t="str">
        <f t="shared" si="1"/>
        <v/>
      </c>
      <c r="G11" s="2"/>
      <c r="H11" s="47" t="s">
        <v>31</v>
      </c>
      <c r="I11" s="39">
        <f>COUNTIFS(C3:C202,"EI",F3:F202, "Low")</f>
        <v>2</v>
      </c>
      <c r="J11" s="39">
        <f>COUNTIFS(C3:C202,"EI",F3:F202, "Medium")</f>
        <v>2</v>
      </c>
      <c r="K11" s="39">
        <f>COUNTIFS(C3:C202,"EI",F3:F202, "High")</f>
        <v>0</v>
      </c>
      <c r="L11" s="40">
        <v>3.0</v>
      </c>
      <c r="M11" s="41">
        <v>4.0</v>
      </c>
      <c r="N11" s="16">
        <v>6.0</v>
      </c>
      <c r="O11" s="38">
        <f t="shared" ref="O11:O13" si="3">I11*L11+J11*M11+K11*N11</f>
        <v>14</v>
      </c>
      <c r="P11" s="22"/>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4">
        <v>10.0</v>
      </c>
      <c r="B12" s="46"/>
      <c r="C12" s="17"/>
      <c r="D12" s="17"/>
      <c r="E12" s="17"/>
      <c r="F12" s="16" t="str">
        <f t="shared" si="1"/>
        <v/>
      </c>
      <c r="G12" s="2"/>
      <c r="H12" s="34" t="s">
        <v>32</v>
      </c>
      <c r="I12" s="39">
        <f>COUNTIFS(C3:C202,"EO",F3:F202, "Low")</f>
        <v>1</v>
      </c>
      <c r="J12" s="39">
        <f>COUNTIFS(C3:C202,"EO",F3:F202, "Medium")</f>
        <v>0</v>
      </c>
      <c r="K12" s="39">
        <f>COUNTIFS(C3:C202,"EO",F3:F202, "High")</f>
        <v>0</v>
      </c>
      <c r="L12" s="40">
        <v>4.0</v>
      </c>
      <c r="M12" s="41">
        <v>5.0</v>
      </c>
      <c r="N12" s="16">
        <v>7.0</v>
      </c>
      <c r="O12" s="38">
        <f t="shared" si="3"/>
        <v>4</v>
      </c>
      <c r="P12" s="22"/>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4">
        <v>11.0</v>
      </c>
      <c r="B13" s="46"/>
      <c r="C13" s="17"/>
      <c r="D13" s="17"/>
      <c r="E13" s="17"/>
      <c r="F13" s="16" t="str">
        <f t="shared" si="1"/>
        <v/>
      </c>
      <c r="G13" s="2"/>
      <c r="H13" s="48" t="s">
        <v>33</v>
      </c>
      <c r="I13" s="39">
        <f>COUNTIFS(C3:C202,"EQ",F3:F202, "Low")</f>
        <v>1</v>
      </c>
      <c r="J13" s="39">
        <f>COUNTIFS(C3:C202,"EQ",F3:F202, "Medium")</f>
        <v>0</v>
      </c>
      <c r="K13" s="39">
        <f>COUNTIFS(C3:C202,"EQ",F3:F202, "High")</f>
        <v>0</v>
      </c>
      <c r="L13" s="49">
        <v>3.0</v>
      </c>
      <c r="M13" s="50">
        <v>4.0</v>
      </c>
      <c r="N13" s="51">
        <v>6.0</v>
      </c>
      <c r="O13" s="38">
        <f t="shared" si="3"/>
        <v>3</v>
      </c>
      <c r="P13" s="22"/>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4">
        <v>12.0</v>
      </c>
      <c r="B14" s="46"/>
      <c r="C14" s="17"/>
      <c r="D14" s="17"/>
      <c r="E14" s="17"/>
      <c r="F14" s="16" t="str">
        <f t="shared" si="1"/>
        <v/>
      </c>
      <c r="G14" s="2"/>
      <c r="H14" s="52"/>
      <c r="I14" s="53"/>
      <c r="J14" s="52"/>
      <c r="K14" s="52"/>
      <c r="L14" s="54"/>
      <c r="M14" s="54"/>
      <c r="N14" s="55" t="s">
        <v>34</v>
      </c>
      <c r="O14" s="56">
        <f>SUM(O8:O13)</f>
        <v>33</v>
      </c>
      <c r="P14" s="22"/>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4">
        <v>13.0</v>
      </c>
      <c r="B15" s="46"/>
      <c r="C15" s="17"/>
      <c r="D15" s="17"/>
      <c r="E15" s="17"/>
      <c r="F15" s="16" t="str">
        <f t="shared" si="1"/>
        <v/>
      </c>
      <c r="G15" s="2"/>
      <c r="H15" s="18"/>
      <c r="I15" s="18"/>
      <c r="J15" s="18"/>
      <c r="K15" s="18"/>
      <c r="L15" s="18"/>
      <c r="M15" s="18"/>
      <c r="N15" s="22"/>
      <c r="O15" s="18"/>
      <c r="P15" s="22"/>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4">
        <v>14.0</v>
      </c>
      <c r="B16" s="46"/>
      <c r="C16" s="17"/>
      <c r="D16" s="17"/>
      <c r="E16" s="17"/>
      <c r="F16" s="16" t="str">
        <f t="shared" si="1"/>
        <v/>
      </c>
      <c r="G16" s="2"/>
      <c r="H16" s="18"/>
      <c r="I16" s="18"/>
      <c r="J16" s="18"/>
      <c r="K16" s="18"/>
      <c r="L16" s="57" t="s">
        <v>35</v>
      </c>
      <c r="M16" s="58"/>
      <c r="N16" s="59"/>
      <c r="O16" s="60" t="s">
        <v>36</v>
      </c>
      <c r="P16" s="22"/>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4">
        <v>15.0</v>
      </c>
      <c r="B17" s="46"/>
      <c r="C17" s="17"/>
      <c r="D17" s="17"/>
      <c r="E17" s="17"/>
      <c r="F17" s="16" t="str">
        <f t="shared" si="1"/>
        <v/>
      </c>
      <c r="G17" s="2"/>
      <c r="H17" s="61" t="s">
        <v>37</v>
      </c>
      <c r="I17" s="21"/>
      <c r="J17" s="62" t="s">
        <v>38</v>
      </c>
      <c r="K17" s="18"/>
      <c r="L17" s="63" t="s">
        <v>39</v>
      </c>
      <c r="M17" s="64"/>
      <c r="N17" s="65"/>
      <c r="O17" s="66">
        <v>4.0</v>
      </c>
      <c r="P17" s="22"/>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4">
        <v>16.0</v>
      </c>
      <c r="B18" s="46"/>
      <c r="C18" s="17"/>
      <c r="D18" s="17"/>
      <c r="E18" s="17"/>
      <c r="F18" s="16" t="str">
        <f t="shared" si="1"/>
        <v/>
      </c>
      <c r="G18" s="2"/>
      <c r="H18" s="67" t="s">
        <v>40</v>
      </c>
      <c r="I18" s="68"/>
      <c r="J18" s="69">
        <f>O14</f>
        <v>33</v>
      </c>
      <c r="K18" s="18"/>
      <c r="L18" s="63" t="s">
        <v>41</v>
      </c>
      <c r="M18" s="64"/>
      <c r="N18" s="65"/>
      <c r="O18" s="66">
        <v>4.0</v>
      </c>
      <c r="P18" s="22"/>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4">
        <v>17.0</v>
      </c>
      <c r="B19" s="46"/>
      <c r="C19" s="17"/>
      <c r="D19" s="17"/>
      <c r="E19" s="17"/>
      <c r="F19" s="16" t="str">
        <f t="shared" si="1"/>
        <v/>
      </c>
      <c r="G19" s="2"/>
      <c r="H19" s="70" t="s">
        <v>42</v>
      </c>
      <c r="I19" s="71"/>
      <c r="J19" s="72">
        <f>O31</f>
        <v>41</v>
      </c>
      <c r="K19" s="18"/>
      <c r="L19" s="63" t="s">
        <v>43</v>
      </c>
      <c r="M19" s="64"/>
      <c r="N19" s="65"/>
      <c r="O19" s="66">
        <v>3.0</v>
      </c>
      <c r="P19" s="22"/>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4">
        <v>18.0</v>
      </c>
      <c r="B20" s="46"/>
      <c r="C20" s="17"/>
      <c r="D20" s="17"/>
      <c r="E20" s="17"/>
      <c r="F20" s="16" t="str">
        <f t="shared" si="1"/>
        <v/>
      </c>
      <c r="G20" s="2"/>
      <c r="H20" s="70" t="s">
        <v>44</v>
      </c>
      <c r="I20" s="71"/>
      <c r="J20" s="73">
        <f>(0.01*J19)+0.65</f>
        <v>1.06</v>
      </c>
      <c r="K20" s="18"/>
      <c r="L20" s="63" t="s">
        <v>45</v>
      </c>
      <c r="M20" s="64"/>
      <c r="N20" s="65"/>
      <c r="O20" s="66">
        <v>2.0</v>
      </c>
      <c r="P20" s="22"/>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4">
        <v>19.0</v>
      </c>
      <c r="B21" s="46"/>
      <c r="C21" s="17"/>
      <c r="D21" s="17"/>
      <c r="E21" s="17"/>
      <c r="F21" s="16" t="str">
        <f t="shared" si="1"/>
        <v/>
      </c>
      <c r="G21" s="2"/>
      <c r="H21" s="70" t="s">
        <v>46</v>
      </c>
      <c r="I21" s="71"/>
      <c r="J21" s="74">
        <f>J18*J20</f>
        <v>34.98</v>
      </c>
      <c r="K21" s="18"/>
      <c r="L21" s="63" t="s">
        <v>47</v>
      </c>
      <c r="M21" s="64"/>
      <c r="N21" s="65"/>
      <c r="O21" s="66">
        <v>4.0</v>
      </c>
      <c r="P21" s="22"/>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4">
        <v>20.0</v>
      </c>
      <c r="B22" s="46"/>
      <c r="C22" s="17"/>
      <c r="D22" s="17"/>
      <c r="E22" s="17"/>
      <c r="F22" s="16" t="str">
        <f t="shared" si="1"/>
        <v/>
      </c>
      <c r="G22" s="2"/>
      <c r="H22" s="70" t="s">
        <v>48</v>
      </c>
      <c r="I22" s="71"/>
      <c r="J22" s="75">
        <f>22/15</f>
        <v>1.466666667</v>
      </c>
      <c r="K22" s="18"/>
      <c r="L22" s="63" t="s">
        <v>49</v>
      </c>
      <c r="M22" s="64"/>
      <c r="N22" s="65"/>
      <c r="O22" s="66">
        <v>5.0</v>
      </c>
      <c r="P22" s="22"/>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4">
        <v>21.0</v>
      </c>
      <c r="B23" s="46"/>
      <c r="C23" s="17"/>
      <c r="D23" s="17"/>
      <c r="E23" s="17"/>
      <c r="F23" s="16" t="str">
        <f t="shared" si="1"/>
        <v/>
      </c>
      <c r="G23" s="2"/>
      <c r="H23" s="76" t="s">
        <v>50</v>
      </c>
      <c r="I23" s="77"/>
      <c r="J23" s="78">
        <f>J21*J22</f>
        <v>51.304</v>
      </c>
      <c r="K23" s="18"/>
      <c r="L23" s="63" t="s">
        <v>51</v>
      </c>
      <c r="M23" s="64"/>
      <c r="N23" s="65"/>
      <c r="O23" s="66">
        <v>3.0</v>
      </c>
      <c r="P23" s="22"/>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4">
        <v>22.0</v>
      </c>
      <c r="B24" s="46"/>
      <c r="C24" s="17"/>
      <c r="D24" s="17"/>
      <c r="E24" s="17"/>
      <c r="F24" s="16" t="str">
        <f t="shared" si="1"/>
        <v/>
      </c>
      <c r="G24" s="2"/>
      <c r="H24" s="18"/>
      <c r="I24" s="18"/>
      <c r="J24" s="18"/>
      <c r="K24" s="18"/>
      <c r="L24" s="63" t="s">
        <v>52</v>
      </c>
      <c r="M24" s="64"/>
      <c r="N24" s="65"/>
      <c r="O24" s="66">
        <v>3.0</v>
      </c>
      <c r="P24" s="22"/>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4">
        <v>23.0</v>
      </c>
      <c r="B25" s="46"/>
      <c r="C25" s="17"/>
      <c r="D25" s="17"/>
      <c r="E25" s="17"/>
      <c r="F25" s="16" t="str">
        <f t="shared" si="1"/>
        <v/>
      </c>
      <c r="G25" s="2"/>
      <c r="H25" s="18"/>
      <c r="I25" s="18"/>
      <c r="J25" s="18"/>
      <c r="K25" s="18"/>
      <c r="L25" s="63" t="s">
        <v>53</v>
      </c>
      <c r="M25" s="64"/>
      <c r="N25" s="65"/>
      <c r="O25" s="66">
        <v>0.0</v>
      </c>
      <c r="P25" s="22"/>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4">
        <v>24.0</v>
      </c>
      <c r="B26" s="46"/>
      <c r="C26" s="17"/>
      <c r="D26" s="17"/>
      <c r="E26" s="17"/>
      <c r="F26" s="16" t="str">
        <f t="shared" si="1"/>
        <v/>
      </c>
      <c r="G26" s="2"/>
      <c r="H26" s="18"/>
      <c r="I26" s="18"/>
      <c r="J26" s="18"/>
      <c r="K26" s="18"/>
      <c r="L26" s="63" t="s">
        <v>54</v>
      </c>
      <c r="M26" s="64"/>
      <c r="N26" s="65"/>
      <c r="O26" s="66">
        <v>4.0</v>
      </c>
      <c r="P26" s="22"/>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4">
        <v>25.0</v>
      </c>
      <c r="B27" s="46"/>
      <c r="C27" s="17"/>
      <c r="D27" s="17"/>
      <c r="E27" s="17"/>
      <c r="F27" s="16" t="str">
        <f t="shared" si="1"/>
        <v/>
      </c>
      <c r="G27" s="2"/>
      <c r="H27" s="18"/>
      <c r="I27" s="18"/>
      <c r="J27" s="18"/>
      <c r="K27" s="18"/>
      <c r="L27" s="63" t="s">
        <v>55</v>
      </c>
      <c r="M27" s="64"/>
      <c r="N27" s="65"/>
      <c r="O27" s="66">
        <v>0.0</v>
      </c>
      <c r="P27" s="22"/>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4">
        <v>26.0</v>
      </c>
      <c r="B28" s="46"/>
      <c r="C28" s="17"/>
      <c r="D28" s="17"/>
      <c r="E28" s="17"/>
      <c r="F28" s="16" t="str">
        <f t="shared" si="1"/>
        <v/>
      </c>
      <c r="G28" s="2"/>
      <c r="H28" s="18"/>
      <c r="I28" s="18"/>
      <c r="J28" s="18"/>
      <c r="K28" s="18"/>
      <c r="L28" s="63" t="s">
        <v>56</v>
      </c>
      <c r="M28" s="64"/>
      <c r="N28" s="65"/>
      <c r="O28" s="66">
        <v>2.0</v>
      </c>
      <c r="P28" s="22"/>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4">
        <v>27.0</v>
      </c>
      <c r="B29" s="46"/>
      <c r="C29" s="17"/>
      <c r="D29" s="17"/>
      <c r="E29" s="17"/>
      <c r="F29" s="16" t="str">
        <f t="shared" si="1"/>
        <v/>
      </c>
      <c r="G29" s="2"/>
      <c r="H29" s="18"/>
      <c r="I29" s="18"/>
      <c r="J29" s="18"/>
      <c r="K29" s="18"/>
      <c r="L29" s="63" t="s">
        <v>57</v>
      </c>
      <c r="M29" s="64"/>
      <c r="N29" s="65"/>
      <c r="O29" s="66">
        <v>3.0</v>
      </c>
      <c r="P29" s="22"/>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4">
        <v>28.0</v>
      </c>
      <c r="B30" s="46"/>
      <c r="C30" s="17"/>
      <c r="D30" s="17"/>
      <c r="E30" s="17"/>
      <c r="F30" s="16" t="str">
        <f t="shared" si="1"/>
        <v/>
      </c>
      <c r="G30" s="2"/>
      <c r="H30" s="18"/>
      <c r="I30" s="18"/>
      <c r="J30" s="18"/>
      <c r="K30" s="18"/>
      <c r="L30" s="79" t="s">
        <v>58</v>
      </c>
      <c r="M30" s="80"/>
      <c r="N30" s="81"/>
      <c r="O30" s="66">
        <v>4.0</v>
      </c>
      <c r="P30" s="22"/>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4">
        <v>29.0</v>
      </c>
      <c r="B31" s="46"/>
      <c r="C31" s="17"/>
      <c r="D31" s="17"/>
      <c r="E31" s="17"/>
      <c r="F31" s="16" t="str">
        <f t="shared" si="1"/>
        <v/>
      </c>
      <c r="G31" s="2"/>
      <c r="H31" s="22"/>
      <c r="I31" s="22"/>
      <c r="J31" s="22"/>
      <c r="K31" s="18"/>
      <c r="L31" s="82" t="s">
        <v>34</v>
      </c>
      <c r="M31" s="20"/>
      <c r="N31" s="21"/>
      <c r="O31" s="83">
        <f>SUM(O17:O30)</f>
        <v>41</v>
      </c>
      <c r="P31" s="22"/>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4">
        <v>30.0</v>
      </c>
      <c r="B32" s="46"/>
      <c r="C32" s="17"/>
      <c r="D32" s="17"/>
      <c r="E32" s="17"/>
      <c r="F32" s="16" t="str">
        <f t="shared" si="1"/>
        <v/>
      </c>
      <c r="G32" s="2"/>
      <c r="H32" s="84"/>
      <c r="I32" s="84"/>
      <c r="J32" s="84"/>
      <c r="K32" s="84" t="s">
        <v>59</v>
      </c>
      <c r="L32" s="18"/>
      <c r="N32" s="22"/>
      <c r="O32" s="22"/>
      <c r="P32" s="22"/>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4">
        <v>31.0</v>
      </c>
      <c r="B33" s="46"/>
      <c r="C33" s="17"/>
      <c r="D33" s="17"/>
      <c r="E33" s="17"/>
      <c r="F33" s="16" t="str">
        <f t="shared" si="1"/>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4">
        <v>32.0</v>
      </c>
      <c r="B34" s="46"/>
      <c r="C34" s="17"/>
      <c r="D34" s="17"/>
      <c r="E34" s="17"/>
      <c r="F34" s="16" t="str">
        <f t="shared" si="1"/>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4">
        <v>33.0</v>
      </c>
      <c r="B35" s="46"/>
      <c r="C35" s="17"/>
      <c r="D35" s="17"/>
      <c r="E35" s="17"/>
      <c r="F35" s="16" t="str">
        <f t="shared" si="1"/>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4">
        <v>34.0</v>
      </c>
      <c r="B36" s="46"/>
      <c r="C36" s="17"/>
      <c r="D36" s="17"/>
      <c r="E36" s="17"/>
      <c r="F36" s="16" t="str">
        <f t="shared" si="1"/>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4">
        <v>35.0</v>
      </c>
      <c r="B37" s="46"/>
      <c r="C37" s="17"/>
      <c r="D37" s="17"/>
      <c r="E37" s="17"/>
      <c r="F37" s="16" t="str">
        <f t="shared" si="1"/>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4">
        <v>36.0</v>
      </c>
      <c r="B38" s="46"/>
      <c r="C38" s="17"/>
      <c r="D38" s="17"/>
      <c r="E38" s="17"/>
      <c r="F38" s="16" t="str">
        <f t="shared" si="1"/>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4">
        <v>37.0</v>
      </c>
      <c r="B39" s="46"/>
      <c r="C39" s="17"/>
      <c r="D39" s="17"/>
      <c r="E39" s="17"/>
      <c r="F39" s="16" t="str">
        <f t="shared" si="1"/>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4">
        <v>38.0</v>
      </c>
      <c r="B40" s="46"/>
      <c r="C40" s="17"/>
      <c r="D40" s="17"/>
      <c r="E40" s="17"/>
      <c r="F40" s="16" t="str">
        <f t="shared" si="1"/>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4">
        <v>39.0</v>
      </c>
      <c r="B41" s="46"/>
      <c r="C41" s="17"/>
      <c r="D41" s="17"/>
      <c r="E41" s="17"/>
      <c r="F41" s="16" t="str">
        <f t="shared" si="1"/>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4">
        <v>40.0</v>
      </c>
      <c r="B42" s="46"/>
      <c r="C42" s="17"/>
      <c r="D42" s="17"/>
      <c r="E42" s="17"/>
      <c r="F42" s="16" t="str">
        <f t="shared" si="1"/>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4">
        <v>41.0</v>
      </c>
      <c r="B43" s="46"/>
      <c r="C43" s="17"/>
      <c r="D43" s="17"/>
      <c r="E43" s="17"/>
      <c r="F43" s="16" t="str">
        <f t="shared" si="1"/>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4">
        <v>42.0</v>
      </c>
      <c r="B44" s="46"/>
      <c r="C44" s="17"/>
      <c r="D44" s="17"/>
      <c r="E44" s="17"/>
      <c r="F44" s="16" t="str">
        <f t="shared" si="1"/>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4">
        <v>43.0</v>
      </c>
      <c r="B45" s="46"/>
      <c r="C45" s="17"/>
      <c r="D45" s="17"/>
      <c r="E45" s="17"/>
      <c r="F45" s="16" t="str">
        <f t="shared" si="1"/>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4">
        <v>44.0</v>
      </c>
      <c r="B46" s="46"/>
      <c r="C46" s="17"/>
      <c r="D46" s="17"/>
      <c r="E46" s="17"/>
      <c r="F46" s="16" t="str">
        <f t="shared" si="1"/>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4">
        <v>45.0</v>
      </c>
      <c r="B47" s="46"/>
      <c r="C47" s="17"/>
      <c r="D47" s="17"/>
      <c r="E47" s="17"/>
      <c r="F47" s="16" t="str">
        <f t="shared" si="1"/>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4">
        <v>46.0</v>
      </c>
      <c r="B48" s="46"/>
      <c r="C48" s="17"/>
      <c r="D48" s="17"/>
      <c r="E48" s="17"/>
      <c r="F48" s="16" t="str">
        <f t="shared" si="1"/>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4">
        <v>47.0</v>
      </c>
      <c r="B49" s="46"/>
      <c r="C49" s="17"/>
      <c r="D49" s="17"/>
      <c r="E49" s="17"/>
      <c r="F49" s="16" t="str">
        <f t="shared" si="1"/>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4">
        <v>48.0</v>
      </c>
      <c r="B50" s="46"/>
      <c r="C50" s="17"/>
      <c r="D50" s="17"/>
      <c r="E50" s="17"/>
      <c r="F50" s="16" t="str">
        <f t="shared" si="1"/>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4">
        <v>49.0</v>
      </c>
      <c r="B51" s="46"/>
      <c r="C51" s="17"/>
      <c r="D51" s="17"/>
      <c r="E51" s="17"/>
      <c r="F51" s="16" t="str">
        <f t="shared" si="1"/>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4">
        <v>50.0</v>
      </c>
      <c r="B52" s="46"/>
      <c r="C52" s="17"/>
      <c r="D52" s="17"/>
      <c r="E52" s="17"/>
      <c r="F52" s="16" t="str">
        <f t="shared" si="1"/>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4">
        <v>51.0</v>
      </c>
      <c r="B53" s="46"/>
      <c r="C53" s="17"/>
      <c r="D53" s="17"/>
      <c r="E53" s="17"/>
      <c r="F53" s="16" t="str">
        <f t="shared" si="1"/>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4">
        <v>52.0</v>
      </c>
      <c r="B54" s="46"/>
      <c r="C54" s="17"/>
      <c r="D54" s="17"/>
      <c r="E54" s="17"/>
      <c r="F54" s="16" t="str">
        <f t="shared" si="1"/>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4">
        <v>53.0</v>
      </c>
      <c r="B55" s="85"/>
      <c r="C55" s="17"/>
      <c r="D55" s="17"/>
      <c r="E55" s="17"/>
      <c r="F55" s="16" t="str">
        <f t="shared" si="1"/>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4">
        <v>54.0</v>
      </c>
      <c r="B56" s="85"/>
      <c r="C56" s="17"/>
      <c r="D56" s="17"/>
      <c r="E56" s="17"/>
      <c r="F56" s="16" t="str">
        <f t="shared" si="1"/>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4">
        <v>55.0</v>
      </c>
      <c r="B57" s="46"/>
      <c r="C57" s="17"/>
      <c r="D57" s="17"/>
      <c r="E57" s="17"/>
      <c r="F57" s="16" t="str">
        <f t="shared" si="1"/>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4">
        <v>56.0</v>
      </c>
      <c r="B58" s="85"/>
      <c r="C58" s="17"/>
      <c r="D58" s="17"/>
      <c r="E58" s="17"/>
      <c r="F58" s="16" t="str">
        <f t="shared" si="1"/>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4">
        <v>57.0</v>
      </c>
      <c r="B59" s="85"/>
      <c r="C59" s="17"/>
      <c r="D59" s="17"/>
      <c r="E59" s="17"/>
      <c r="F59" s="16" t="str">
        <f t="shared" si="1"/>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4">
        <v>58.0</v>
      </c>
      <c r="B60" s="85"/>
      <c r="C60" s="17"/>
      <c r="D60" s="17"/>
      <c r="E60" s="17"/>
      <c r="F60" s="16" t="str">
        <f t="shared" si="1"/>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4">
        <v>59.0</v>
      </c>
      <c r="B61" s="85"/>
      <c r="C61" s="17"/>
      <c r="D61" s="17"/>
      <c r="E61" s="17"/>
      <c r="F61" s="16" t="str">
        <f t="shared" si="1"/>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4">
        <v>60.0</v>
      </c>
      <c r="B62" s="85"/>
      <c r="C62" s="17"/>
      <c r="D62" s="17"/>
      <c r="E62" s="17"/>
      <c r="F62" s="16" t="str">
        <f t="shared" si="1"/>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4">
        <v>61.0</v>
      </c>
      <c r="B63" s="85"/>
      <c r="C63" s="17"/>
      <c r="D63" s="17"/>
      <c r="E63" s="17"/>
      <c r="F63" s="16" t="str">
        <f t="shared" si="1"/>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4">
        <v>62.0</v>
      </c>
      <c r="B64" s="85"/>
      <c r="C64" s="17"/>
      <c r="D64" s="17"/>
      <c r="E64" s="17"/>
      <c r="F64" s="16" t="str">
        <f t="shared" si="1"/>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4">
        <v>63.0</v>
      </c>
      <c r="B65" s="85"/>
      <c r="C65" s="17"/>
      <c r="D65" s="17"/>
      <c r="E65" s="17"/>
      <c r="F65" s="16" t="str">
        <f t="shared" si="1"/>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4">
        <v>64.0</v>
      </c>
      <c r="B66" s="46"/>
      <c r="C66" s="17"/>
      <c r="D66" s="17"/>
      <c r="E66" s="17"/>
      <c r="F66" s="16" t="str">
        <f t="shared" si="1"/>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4">
        <v>65.0</v>
      </c>
      <c r="B67" s="46"/>
      <c r="C67" s="17"/>
      <c r="D67" s="17"/>
      <c r="E67" s="17"/>
      <c r="F67" s="16" t="str">
        <f t="shared" si="1"/>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4">
        <v>66.0</v>
      </c>
      <c r="B68" s="46"/>
      <c r="C68" s="17"/>
      <c r="D68" s="17"/>
      <c r="E68" s="17"/>
      <c r="F68" s="16" t="str">
        <f t="shared" si="1"/>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4">
        <v>67.0</v>
      </c>
      <c r="B69" s="46"/>
      <c r="C69" s="17"/>
      <c r="D69" s="17"/>
      <c r="E69" s="17"/>
      <c r="F69" s="16" t="str">
        <f t="shared" si="1"/>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4">
        <v>68.0</v>
      </c>
      <c r="B70" s="46"/>
      <c r="C70" s="17"/>
      <c r="D70" s="17"/>
      <c r="E70" s="17"/>
      <c r="F70" s="16" t="str">
        <f t="shared" si="1"/>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4">
        <v>69.0</v>
      </c>
      <c r="B71" s="46"/>
      <c r="C71" s="17"/>
      <c r="D71" s="17"/>
      <c r="E71" s="17"/>
      <c r="F71" s="16" t="str">
        <f t="shared" si="1"/>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4">
        <v>70.0</v>
      </c>
      <c r="B72" s="46"/>
      <c r="C72" s="17"/>
      <c r="D72" s="17"/>
      <c r="E72" s="17"/>
      <c r="F72" s="16" t="str">
        <f t="shared" si="1"/>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4">
        <v>71.0</v>
      </c>
      <c r="B73" s="46"/>
      <c r="C73" s="17"/>
      <c r="D73" s="17"/>
      <c r="E73" s="17"/>
      <c r="F73" s="16" t="str">
        <f t="shared" si="1"/>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4">
        <v>72.0</v>
      </c>
      <c r="B74" s="46"/>
      <c r="C74" s="17"/>
      <c r="D74" s="17"/>
      <c r="E74" s="17"/>
      <c r="F74" s="16" t="str">
        <f t="shared" si="1"/>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4">
        <v>73.0</v>
      </c>
      <c r="B75" s="46"/>
      <c r="C75" s="17"/>
      <c r="D75" s="17"/>
      <c r="E75" s="17"/>
      <c r="F75" s="16" t="str">
        <f t="shared" si="1"/>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4">
        <v>74.0</v>
      </c>
      <c r="B76" s="46"/>
      <c r="C76" s="17"/>
      <c r="D76" s="17"/>
      <c r="E76" s="17"/>
      <c r="F76" s="16" t="str">
        <f t="shared" si="1"/>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4">
        <v>75.0</v>
      </c>
      <c r="B77" s="46"/>
      <c r="C77" s="17"/>
      <c r="D77" s="17"/>
      <c r="E77" s="17"/>
      <c r="F77" s="16" t="str">
        <f t="shared" si="1"/>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4">
        <v>76.0</v>
      </c>
      <c r="B78" s="46"/>
      <c r="C78" s="17"/>
      <c r="D78" s="17"/>
      <c r="E78" s="17"/>
      <c r="F78" s="16" t="str">
        <f t="shared" si="1"/>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4">
        <v>77.0</v>
      </c>
      <c r="B79" s="46"/>
      <c r="C79" s="17"/>
      <c r="D79" s="17"/>
      <c r="E79" s="17"/>
      <c r="F79" s="16" t="str">
        <f t="shared" si="1"/>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4">
        <v>78.0</v>
      </c>
      <c r="B80" s="46"/>
      <c r="C80" s="17"/>
      <c r="D80" s="17"/>
      <c r="E80" s="17"/>
      <c r="F80" s="16" t="str">
        <f t="shared" si="1"/>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4">
        <v>79.0</v>
      </c>
      <c r="B81" s="46"/>
      <c r="C81" s="17"/>
      <c r="D81" s="17"/>
      <c r="E81" s="17"/>
      <c r="F81" s="16" t="str">
        <f t="shared" si="1"/>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4">
        <v>80.0</v>
      </c>
      <c r="B82" s="46"/>
      <c r="C82" s="17"/>
      <c r="D82" s="17"/>
      <c r="E82" s="17"/>
      <c r="F82" s="16" t="str">
        <f t="shared" si="1"/>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4">
        <v>81.0</v>
      </c>
      <c r="B83" s="46"/>
      <c r="C83" s="17"/>
      <c r="D83" s="17"/>
      <c r="E83" s="17"/>
      <c r="F83" s="16" t="str">
        <f t="shared" si="1"/>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4">
        <v>82.0</v>
      </c>
      <c r="B84" s="46"/>
      <c r="C84" s="17"/>
      <c r="D84" s="17"/>
      <c r="E84" s="17"/>
      <c r="F84" s="16" t="str">
        <f t="shared" si="1"/>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4">
        <v>83.0</v>
      </c>
      <c r="B85" s="46"/>
      <c r="C85" s="17"/>
      <c r="D85" s="17"/>
      <c r="E85" s="17"/>
      <c r="F85" s="16" t="str">
        <f t="shared" si="1"/>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4">
        <v>84.0</v>
      </c>
      <c r="B86" s="46"/>
      <c r="C86" s="17"/>
      <c r="D86" s="17"/>
      <c r="E86" s="17"/>
      <c r="F86" s="16" t="str">
        <f t="shared" si="1"/>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4">
        <v>85.0</v>
      </c>
      <c r="B87" s="46"/>
      <c r="C87" s="17"/>
      <c r="D87" s="17"/>
      <c r="E87" s="17"/>
      <c r="F87" s="16" t="str">
        <f t="shared" si="1"/>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4">
        <v>86.0</v>
      </c>
      <c r="B88" s="46"/>
      <c r="C88" s="17"/>
      <c r="D88" s="17"/>
      <c r="E88" s="17"/>
      <c r="F88" s="16" t="str">
        <f t="shared" si="1"/>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4">
        <v>87.0</v>
      </c>
      <c r="B89" s="46"/>
      <c r="C89" s="17"/>
      <c r="D89" s="17"/>
      <c r="E89" s="17"/>
      <c r="F89" s="16" t="str">
        <f t="shared" si="1"/>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4">
        <v>88.0</v>
      </c>
      <c r="B90" s="46"/>
      <c r="C90" s="17"/>
      <c r="D90" s="17"/>
      <c r="E90" s="17"/>
      <c r="F90" s="16" t="str">
        <f t="shared" si="1"/>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4">
        <v>89.0</v>
      </c>
      <c r="B91" s="46"/>
      <c r="C91" s="17"/>
      <c r="D91" s="17"/>
      <c r="E91" s="17"/>
      <c r="F91" s="16" t="str">
        <f t="shared" si="1"/>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4">
        <v>90.0</v>
      </c>
      <c r="B92" s="46"/>
      <c r="C92" s="17"/>
      <c r="D92" s="17"/>
      <c r="E92" s="17"/>
      <c r="F92" s="16" t="str">
        <f t="shared" si="1"/>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4">
        <v>91.0</v>
      </c>
      <c r="B93" s="46"/>
      <c r="C93" s="17"/>
      <c r="D93" s="17"/>
      <c r="E93" s="17"/>
      <c r="F93" s="16" t="str">
        <f t="shared" si="1"/>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4">
        <v>92.0</v>
      </c>
      <c r="B94" s="46"/>
      <c r="C94" s="17"/>
      <c r="D94" s="17"/>
      <c r="E94" s="17"/>
      <c r="F94" s="16" t="str">
        <f t="shared" si="1"/>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4">
        <v>93.0</v>
      </c>
      <c r="B95" s="46"/>
      <c r="C95" s="17"/>
      <c r="D95" s="17"/>
      <c r="E95" s="17"/>
      <c r="F95" s="16" t="str">
        <f t="shared" si="1"/>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4">
        <v>94.0</v>
      </c>
      <c r="B96" s="46"/>
      <c r="C96" s="17"/>
      <c r="D96" s="17"/>
      <c r="E96" s="17"/>
      <c r="F96" s="16" t="str">
        <f t="shared" si="1"/>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4">
        <v>95.0</v>
      </c>
      <c r="B97" s="46"/>
      <c r="C97" s="17"/>
      <c r="D97" s="17"/>
      <c r="E97" s="17"/>
      <c r="F97" s="16" t="str">
        <f t="shared" si="1"/>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4">
        <v>96.0</v>
      </c>
      <c r="B98" s="46"/>
      <c r="C98" s="17"/>
      <c r="D98" s="17"/>
      <c r="E98" s="17"/>
      <c r="F98" s="16" t="str">
        <f t="shared" si="1"/>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4">
        <v>97.0</v>
      </c>
      <c r="B99" s="46"/>
      <c r="C99" s="17"/>
      <c r="D99" s="17"/>
      <c r="E99" s="17"/>
      <c r="F99" s="16" t="str">
        <f t="shared" si="1"/>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4">
        <v>98.0</v>
      </c>
      <c r="B100" s="46"/>
      <c r="C100" s="17"/>
      <c r="D100" s="17"/>
      <c r="E100" s="17"/>
      <c r="F100" s="16" t="str">
        <f t="shared" si="1"/>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4">
        <v>99.0</v>
      </c>
      <c r="B101" s="46"/>
      <c r="C101" s="17"/>
      <c r="D101" s="17"/>
      <c r="E101" s="17"/>
      <c r="F101" s="16" t="str">
        <f t="shared" si="1"/>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4">
        <v>100.0</v>
      </c>
      <c r="B102" s="46"/>
      <c r="C102" s="17"/>
      <c r="D102" s="17"/>
      <c r="E102" s="17"/>
      <c r="F102" s="16" t="str">
        <f t="shared" si="1"/>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4">
        <v>101.0</v>
      </c>
      <c r="B103" s="46"/>
      <c r="C103" s="17"/>
      <c r="D103" s="17"/>
      <c r="E103" s="17"/>
      <c r="F103" s="16" t="str">
        <f t="shared" si="1"/>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4">
        <v>102.0</v>
      </c>
      <c r="B104" s="46"/>
      <c r="C104" s="17"/>
      <c r="D104" s="17"/>
      <c r="E104" s="17"/>
      <c r="F104" s="16" t="str">
        <f t="shared" si="1"/>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4">
        <v>103.0</v>
      </c>
      <c r="B105" s="46"/>
      <c r="C105" s="17"/>
      <c r="D105" s="17"/>
      <c r="E105" s="17"/>
      <c r="F105" s="16" t="str">
        <f t="shared" si="1"/>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4">
        <v>104.0</v>
      </c>
      <c r="B106" s="46"/>
      <c r="C106" s="17"/>
      <c r="D106" s="17"/>
      <c r="E106" s="17"/>
      <c r="F106" s="16" t="str">
        <f t="shared" si="1"/>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4">
        <v>105.0</v>
      </c>
      <c r="B107" s="46"/>
      <c r="C107" s="17"/>
      <c r="D107" s="17"/>
      <c r="E107" s="17"/>
      <c r="F107" s="16" t="str">
        <f t="shared" si="1"/>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4">
        <v>106.0</v>
      </c>
      <c r="B108" s="46"/>
      <c r="C108" s="17"/>
      <c r="D108" s="17"/>
      <c r="E108" s="17"/>
      <c r="F108" s="16" t="str">
        <f t="shared" si="1"/>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4">
        <v>107.0</v>
      </c>
      <c r="B109" s="46"/>
      <c r="C109" s="17"/>
      <c r="D109" s="17"/>
      <c r="E109" s="17"/>
      <c r="F109" s="16" t="str">
        <f t="shared" si="1"/>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4">
        <v>108.0</v>
      </c>
      <c r="B110" s="46"/>
      <c r="C110" s="17"/>
      <c r="D110" s="17"/>
      <c r="E110" s="17"/>
      <c r="F110" s="16" t="str">
        <f t="shared" si="1"/>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4">
        <v>109.0</v>
      </c>
      <c r="B111" s="46"/>
      <c r="C111" s="17"/>
      <c r="D111" s="17"/>
      <c r="E111" s="17"/>
      <c r="F111" s="16" t="str">
        <f t="shared" si="1"/>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4">
        <v>110.0</v>
      </c>
      <c r="B112" s="46"/>
      <c r="C112" s="17"/>
      <c r="D112" s="17"/>
      <c r="E112" s="17"/>
      <c r="F112" s="16" t="str">
        <f t="shared" si="1"/>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4">
        <v>111.0</v>
      </c>
      <c r="B113" s="46"/>
      <c r="C113" s="17"/>
      <c r="D113" s="17"/>
      <c r="E113" s="17"/>
      <c r="F113" s="16" t="str">
        <f t="shared" si="1"/>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4">
        <v>112.0</v>
      </c>
      <c r="B114" s="46"/>
      <c r="C114" s="17"/>
      <c r="D114" s="17"/>
      <c r="E114" s="17"/>
      <c r="F114" s="16" t="str">
        <f t="shared" si="1"/>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4">
        <v>113.0</v>
      </c>
      <c r="B115" s="46"/>
      <c r="C115" s="17"/>
      <c r="D115" s="17"/>
      <c r="E115" s="17"/>
      <c r="F115" s="16" t="str">
        <f t="shared" si="1"/>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4">
        <v>114.0</v>
      </c>
      <c r="B116" s="46"/>
      <c r="C116" s="17"/>
      <c r="D116" s="17"/>
      <c r="E116" s="17"/>
      <c r="F116" s="16" t="str">
        <f t="shared" si="1"/>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4">
        <v>115.0</v>
      </c>
      <c r="B117" s="46"/>
      <c r="C117" s="17"/>
      <c r="D117" s="17"/>
      <c r="E117" s="17"/>
      <c r="F117" s="16" t="str">
        <f t="shared" si="1"/>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4">
        <v>116.0</v>
      </c>
      <c r="B118" s="46"/>
      <c r="C118" s="17"/>
      <c r="D118" s="17"/>
      <c r="E118" s="17"/>
      <c r="F118" s="16" t="str">
        <f t="shared" si="1"/>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4">
        <v>117.0</v>
      </c>
      <c r="B119" s="46"/>
      <c r="C119" s="17"/>
      <c r="D119" s="17"/>
      <c r="E119" s="17"/>
      <c r="F119" s="16" t="str">
        <f t="shared" si="1"/>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4">
        <v>118.0</v>
      </c>
      <c r="B120" s="46"/>
      <c r="C120" s="17"/>
      <c r="D120" s="17"/>
      <c r="E120" s="17"/>
      <c r="F120" s="16" t="str">
        <f t="shared" si="1"/>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4">
        <v>119.0</v>
      </c>
      <c r="B121" s="46"/>
      <c r="C121" s="17"/>
      <c r="D121" s="17"/>
      <c r="E121" s="17"/>
      <c r="F121" s="16" t="str">
        <f t="shared" si="1"/>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4">
        <v>120.0</v>
      </c>
      <c r="B122" s="46"/>
      <c r="C122" s="17"/>
      <c r="D122" s="17"/>
      <c r="E122" s="17"/>
      <c r="F122" s="16" t="str">
        <f t="shared" si="1"/>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4">
        <v>121.0</v>
      </c>
      <c r="B123" s="46"/>
      <c r="C123" s="17"/>
      <c r="D123" s="17"/>
      <c r="E123" s="17"/>
      <c r="F123" s="16" t="str">
        <f t="shared" si="1"/>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4">
        <v>122.0</v>
      </c>
      <c r="B124" s="46"/>
      <c r="C124" s="17"/>
      <c r="D124" s="17"/>
      <c r="E124" s="17"/>
      <c r="F124" s="16" t="str">
        <f t="shared" si="1"/>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4">
        <v>123.0</v>
      </c>
      <c r="B125" s="46"/>
      <c r="C125" s="17"/>
      <c r="D125" s="17"/>
      <c r="E125" s="17"/>
      <c r="F125" s="16" t="str">
        <f t="shared" si="1"/>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4">
        <v>124.0</v>
      </c>
      <c r="B126" s="46"/>
      <c r="C126" s="17"/>
      <c r="D126" s="17"/>
      <c r="E126" s="17"/>
      <c r="F126" s="16" t="str">
        <f t="shared" si="1"/>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4">
        <v>125.0</v>
      </c>
      <c r="B127" s="46"/>
      <c r="C127" s="17"/>
      <c r="D127" s="17"/>
      <c r="E127" s="17"/>
      <c r="F127" s="16" t="str">
        <f t="shared" si="1"/>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4">
        <v>126.0</v>
      </c>
      <c r="B128" s="46"/>
      <c r="C128" s="17"/>
      <c r="D128" s="17"/>
      <c r="E128" s="17"/>
      <c r="F128" s="16" t="str">
        <f t="shared" si="1"/>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4">
        <v>127.0</v>
      </c>
      <c r="B129" s="46"/>
      <c r="C129" s="17"/>
      <c r="D129" s="17"/>
      <c r="E129" s="17"/>
      <c r="F129" s="16" t="str">
        <f t="shared" si="1"/>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4">
        <v>128.0</v>
      </c>
      <c r="B130" s="46"/>
      <c r="C130" s="17"/>
      <c r="D130" s="17"/>
      <c r="E130" s="17"/>
      <c r="F130" s="16" t="str">
        <f t="shared" si="1"/>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4">
        <v>129.0</v>
      </c>
      <c r="B131" s="46"/>
      <c r="C131" s="17"/>
      <c r="D131" s="17"/>
      <c r="E131" s="17"/>
      <c r="F131" s="16" t="str">
        <f t="shared" si="1"/>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4">
        <v>130.0</v>
      </c>
      <c r="B132" s="46"/>
      <c r="C132" s="17"/>
      <c r="D132" s="17"/>
      <c r="E132" s="17"/>
      <c r="F132" s="16" t="str">
        <f t="shared" si="1"/>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4">
        <v>131.0</v>
      </c>
      <c r="B133" s="46"/>
      <c r="C133" s="17"/>
      <c r="D133" s="17"/>
      <c r="E133" s="17"/>
      <c r="F133" s="16" t="str">
        <f t="shared" si="1"/>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4">
        <v>132.0</v>
      </c>
      <c r="B134" s="46"/>
      <c r="C134" s="17"/>
      <c r="D134" s="17"/>
      <c r="E134" s="17"/>
      <c r="F134" s="16" t="str">
        <f t="shared" si="1"/>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4">
        <v>133.0</v>
      </c>
      <c r="B135" s="46"/>
      <c r="C135" s="17"/>
      <c r="D135" s="17"/>
      <c r="E135" s="17"/>
      <c r="F135" s="16" t="str">
        <f t="shared" si="1"/>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4">
        <v>134.0</v>
      </c>
      <c r="B136" s="46"/>
      <c r="C136" s="17"/>
      <c r="D136" s="17"/>
      <c r="E136" s="17"/>
      <c r="F136" s="16" t="str">
        <f t="shared" si="1"/>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4">
        <v>135.0</v>
      </c>
      <c r="B137" s="46"/>
      <c r="C137" s="17"/>
      <c r="D137" s="17"/>
      <c r="E137" s="17"/>
      <c r="F137" s="16" t="str">
        <f t="shared" si="1"/>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4">
        <v>136.0</v>
      </c>
      <c r="B138" s="46"/>
      <c r="C138" s="17"/>
      <c r="D138" s="17"/>
      <c r="E138" s="17"/>
      <c r="F138" s="16" t="str">
        <f t="shared" si="1"/>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4">
        <v>137.0</v>
      </c>
      <c r="B139" s="46"/>
      <c r="C139" s="17"/>
      <c r="D139" s="17"/>
      <c r="E139" s="17"/>
      <c r="F139" s="16" t="str">
        <f t="shared" si="1"/>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4">
        <v>138.0</v>
      </c>
      <c r="B140" s="46"/>
      <c r="C140" s="17"/>
      <c r="D140" s="17"/>
      <c r="E140" s="17"/>
      <c r="F140" s="16" t="str">
        <f t="shared" si="1"/>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4">
        <v>139.0</v>
      </c>
      <c r="B141" s="46"/>
      <c r="C141" s="17"/>
      <c r="D141" s="17"/>
      <c r="E141" s="17"/>
      <c r="F141" s="16" t="str">
        <f t="shared" si="1"/>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4">
        <v>140.0</v>
      </c>
      <c r="B142" s="46"/>
      <c r="C142" s="17"/>
      <c r="D142" s="17"/>
      <c r="E142" s="17"/>
      <c r="F142" s="16" t="str">
        <f t="shared" si="1"/>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4">
        <v>141.0</v>
      </c>
      <c r="B143" s="46"/>
      <c r="C143" s="17"/>
      <c r="D143" s="17"/>
      <c r="E143" s="17"/>
      <c r="F143" s="16" t="str">
        <f t="shared" si="1"/>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4">
        <v>142.0</v>
      </c>
      <c r="B144" s="46"/>
      <c r="C144" s="17"/>
      <c r="D144" s="17"/>
      <c r="E144" s="17"/>
      <c r="F144" s="16" t="str">
        <f t="shared" si="1"/>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4">
        <v>143.0</v>
      </c>
      <c r="B145" s="46"/>
      <c r="C145" s="17"/>
      <c r="D145" s="17"/>
      <c r="E145" s="17"/>
      <c r="F145" s="16" t="str">
        <f t="shared" si="1"/>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4">
        <v>144.0</v>
      </c>
      <c r="B146" s="46"/>
      <c r="C146" s="17"/>
      <c r="D146" s="17"/>
      <c r="E146" s="17"/>
      <c r="F146" s="16" t="str">
        <f t="shared" si="1"/>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4">
        <v>145.0</v>
      </c>
      <c r="B147" s="46"/>
      <c r="C147" s="17"/>
      <c r="D147" s="17"/>
      <c r="E147" s="17"/>
      <c r="F147" s="16" t="str">
        <f t="shared" si="1"/>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4">
        <v>146.0</v>
      </c>
      <c r="B148" s="46"/>
      <c r="C148" s="17"/>
      <c r="D148" s="17"/>
      <c r="E148" s="17"/>
      <c r="F148" s="16" t="str">
        <f t="shared" si="1"/>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4">
        <v>147.0</v>
      </c>
      <c r="B149" s="46"/>
      <c r="C149" s="17"/>
      <c r="D149" s="17"/>
      <c r="E149" s="17"/>
      <c r="F149" s="16" t="str">
        <f t="shared" si="1"/>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4">
        <v>148.0</v>
      </c>
      <c r="B150" s="46"/>
      <c r="C150" s="17"/>
      <c r="D150" s="17"/>
      <c r="E150" s="17"/>
      <c r="F150" s="16" t="str">
        <f t="shared" si="1"/>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4">
        <v>149.0</v>
      </c>
      <c r="B151" s="46"/>
      <c r="C151" s="17"/>
      <c r="D151" s="17"/>
      <c r="E151" s="17"/>
      <c r="F151" s="16" t="str">
        <f t="shared" si="1"/>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4">
        <v>150.0</v>
      </c>
      <c r="B152" s="46"/>
      <c r="C152" s="17"/>
      <c r="D152" s="17"/>
      <c r="E152" s="17"/>
      <c r="F152" s="16" t="str">
        <f t="shared" si="1"/>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4">
        <v>151.0</v>
      </c>
      <c r="B153" s="46"/>
      <c r="C153" s="17"/>
      <c r="D153" s="17"/>
      <c r="E153" s="17"/>
      <c r="F153" s="16" t="str">
        <f t="shared" si="1"/>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4">
        <v>152.0</v>
      </c>
      <c r="B154" s="46"/>
      <c r="C154" s="17"/>
      <c r="D154" s="17"/>
      <c r="E154" s="17"/>
      <c r="F154" s="16" t="str">
        <f t="shared" si="1"/>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4">
        <v>153.0</v>
      </c>
      <c r="B155" s="46"/>
      <c r="C155" s="17"/>
      <c r="D155" s="17"/>
      <c r="E155" s="17"/>
      <c r="F155" s="16" t="str">
        <f t="shared" si="1"/>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4">
        <v>154.0</v>
      </c>
      <c r="B156" s="46"/>
      <c r="C156" s="17"/>
      <c r="D156" s="17"/>
      <c r="E156" s="17"/>
      <c r="F156" s="16" t="str">
        <f t="shared" si="1"/>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4">
        <v>155.0</v>
      </c>
      <c r="B157" s="46"/>
      <c r="C157" s="17"/>
      <c r="D157" s="17"/>
      <c r="E157" s="17"/>
      <c r="F157" s="16" t="str">
        <f t="shared" si="1"/>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4">
        <v>156.0</v>
      </c>
      <c r="B158" s="46"/>
      <c r="C158" s="17"/>
      <c r="D158" s="17"/>
      <c r="E158" s="17"/>
      <c r="F158" s="16" t="str">
        <f t="shared" si="1"/>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4">
        <v>157.0</v>
      </c>
      <c r="B159" s="46"/>
      <c r="C159" s="17"/>
      <c r="D159" s="17"/>
      <c r="E159" s="17"/>
      <c r="F159" s="16" t="str">
        <f t="shared" si="1"/>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4">
        <v>158.0</v>
      </c>
      <c r="B160" s="46"/>
      <c r="C160" s="17"/>
      <c r="D160" s="17"/>
      <c r="E160" s="17"/>
      <c r="F160" s="16" t="str">
        <f t="shared" si="1"/>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4">
        <v>159.0</v>
      </c>
      <c r="B161" s="46"/>
      <c r="C161" s="17"/>
      <c r="D161" s="17"/>
      <c r="E161" s="17"/>
      <c r="F161" s="16" t="str">
        <f t="shared" si="1"/>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4">
        <v>160.0</v>
      </c>
      <c r="B162" s="46"/>
      <c r="C162" s="17"/>
      <c r="D162" s="17"/>
      <c r="E162" s="17"/>
      <c r="F162" s="16" t="str">
        <f t="shared" si="1"/>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4">
        <v>161.0</v>
      </c>
      <c r="B163" s="46"/>
      <c r="C163" s="17"/>
      <c r="D163" s="17"/>
      <c r="E163" s="17"/>
      <c r="F163" s="16" t="str">
        <f t="shared" si="1"/>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4">
        <v>162.0</v>
      </c>
      <c r="B164" s="46"/>
      <c r="C164" s="17"/>
      <c r="D164" s="17"/>
      <c r="E164" s="17"/>
      <c r="F164" s="16" t="str">
        <f t="shared" si="1"/>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4">
        <v>163.0</v>
      </c>
      <c r="B165" s="46"/>
      <c r="C165" s="17"/>
      <c r="D165" s="17"/>
      <c r="E165" s="17"/>
      <c r="F165" s="16" t="str">
        <f t="shared" si="1"/>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4">
        <v>164.0</v>
      </c>
      <c r="B166" s="46"/>
      <c r="C166" s="17"/>
      <c r="D166" s="17"/>
      <c r="E166" s="17"/>
      <c r="F166" s="16" t="str">
        <f t="shared" si="1"/>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4">
        <v>165.0</v>
      </c>
      <c r="B167" s="46"/>
      <c r="C167" s="17"/>
      <c r="D167" s="17"/>
      <c r="E167" s="17"/>
      <c r="F167" s="16" t="str">
        <f t="shared" si="1"/>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4">
        <v>166.0</v>
      </c>
      <c r="B168" s="46"/>
      <c r="C168" s="17"/>
      <c r="D168" s="17"/>
      <c r="E168" s="17"/>
      <c r="F168" s="16" t="str">
        <f t="shared" si="1"/>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4">
        <v>167.0</v>
      </c>
      <c r="B169" s="46"/>
      <c r="C169" s="17"/>
      <c r="D169" s="17"/>
      <c r="E169" s="17"/>
      <c r="F169" s="16" t="str">
        <f t="shared" si="1"/>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4">
        <v>168.0</v>
      </c>
      <c r="B170" s="46"/>
      <c r="C170" s="17"/>
      <c r="D170" s="17"/>
      <c r="E170" s="17"/>
      <c r="F170" s="16" t="str">
        <f t="shared" si="1"/>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4">
        <v>169.0</v>
      </c>
      <c r="B171" s="46"/>
      <c r="C171" s="17"/>
      <c r="D171" s="17"/>
      <c r="E171" s="17"/>
      <c r="F171" s="16" t="str">
        <f t="shared" si="1"/>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4">
        <v>170.0</v>
      </c>
      <c r="B172" s="46"/>
      <c r="C172" s="17"/>
      <c r="D172" s="17"/>
      <c r="E172" s="17"/>
      <c r="F172" s="16" t="str">
        <f t="shared" si="1"/>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4">
        <v>171.0</v>
      </c>
      <c r="B173" s="46"/>
      <c r="C173" s="17"/>
      <c r="D173" s="17"/>
      <c r="E173" s="17"/>
      <c r="F173" s="16" t="str">
        <f t="shared" si="1"/>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4">
        <v>172.0</v>
      </c>
      <c r="B174" s="46"/>
      <c r="C174" s="17"/>
      <c r="D174" s="17"/>
      <c r="E174" s="17"/>
      <c r="F174" s="16" t="str">
        <f t="shared" si="1"/>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4">
        <v>173.0</v>
      </c>
      <c r="B175" s="46"/>
      <c r="C175" s="17"/>
      <c r="D175" s="17"/>
      <c r="E175" s="17"/>
      <c r="F175" s="16" t="str">
        <f t="shared" si="1"/>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4">
        <v>174.0</v>
      </c>
      <c r="B176" s="46"/>
      <c r="C176" s="17"/>
      <c r="D176" s="17"/>
      <c r="E176" s="17"/>
      <c r="F176" s="16" t="str">
        <f t="shared" si="1"/>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4">
        <v>175.0</v>
      </c>
      <c r="B177" s="46"/>
      <c r="C177" s="17"/>
      <c r="D177" s="17"/>
      <c r="E177" s="17"/>
      <c r="F177" s="16" t="str">
        <f t="shared" si="1"/>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4">
        <v>176.0</v>
      </c>
      <c r="B178" s="46"/>
      <c r="C178" s="17"/>
      <c r="D178" s="17"/>
      <c r="E178" s="17"/>
      <c r="F178" s="16" t="str">
        <f t="shared" si="1"/>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4">
        <v>177.0</v>
      </c>
      <c r="B179" s="46"/>
      <c r="C179" s="17"/>
      <c r="D179" s="17"/>
      <c r="E179" s="17"/>
      <c r="F179" s="16" t="str">
        <f t="shared" si="1"/>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4">
        <v>178.0</v>
      </c>
      <c r="B180" s="46"/>
      <c r="C180" s="17"/>
      <c r="D180" s="17"/>
      <c r="E180" s="17"/>
      <c r="F180" s="16" t="str">
        <f t="shared" si="1"/>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4">
        <v>179.0</v>
      </c>
      <c r="B181" s="46"/>
      <c r="C181" s="17"/>
      <c r="D181" s="17"/>
      <c r="E181" s="17"/>
      <c r="F181" s="16" t="str">
        <f t="shared" si="1"/>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4">
        <v>180.0</v>
      </c>
      <c r="B182" s="46"/>
      <c r="C182" s="17"/>
      <c r="D182" s="17"/>
      <c r="E182" s="17"/>
      <c r="F182" s="16" t="str">
        <f t="shared" si="1"/>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4">
        <v>181.0</v>
      </c>
      <c r="B183" s="46"/>
      <c r="C183" s="17"/>
      <c r="D183" s="17"/>
      <c r="E183" s="17"/>
      <c r="F183" s="16" t="str">
        <f t="shared" si="1"/>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4">
        <v>182.0</v>
      </c>
      <c r="B184" s="46"/>
      <c r="C184" s="17"/>
      <c r="D184" s="17"/>
      <c r="E184" s="17"/>
      <c r="F184" s="16" t="str">
        <f t="shared" si="1"/>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4">
        <v>183.0</v>
      </c>
      <c r="B185" s="46"/>
      <c r="C185" s="17"/>
      <c r="D185" s="17"/>
      <c r="E185" s="17"/>
      <c r="F185" s="16" t="str">
        <f t="shared" si="1"/>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4">
        <v>184.0</v>
      </c>
      <c r="B186" s="46"/>
      <c r="C186" s="17"/>
      <c r="D186" s="17"/>
      <c r="E186" s="17"/>
      <c r="F186" s="16" t="str">
        <f t="shared" si="1"/>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4">
        <v>185.0</v>
      </c>
      <c r="B187" s="46"/>
      <c r="C187" s="17"/>
      <c r="D187" s="17"/>
      <c r="E187" s="17"/>
      <c r="F187" s="16" t="str">
        <f t="shared" si="1"/>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4">
        <v>186.0</v>
      </c>
      <c r="B188" s="46"/>
      <c r="C188" s="17"/>
      <c r="D188" s="17"/>
      <c r="E188" s="17"/>
      <c r="F188" s="16" t="str">
        <f t="shared" si="1"/>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4">
        <v>187.0</v>
      </c>
      <c r="B189" s="46"/>
      <c r="C189" s="17"/>
      <c r="D189" s="17"/>
      <c r="E189" s="17"/>
      <c r="F189" s="16" t="str">
        <f t="shared" si="1"/>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4">
        <v>188.0</v>
      </c>
      <c r="B190" s="46"/>
      <c r="C190" s="17"/>
      <c r="D190" s="17"/>
      <c r="E190" s="17"/>
      <c r="F190" s="16" t="str">
        <f t="shared" si="1"/>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4">
        <v>189.0</v>
      </c>
      <c r="B191" s="46"/>
      <c r="C191" s="17"/>
      <c r="D191" s="17"/>
      <c r="E191" s="17"/>
      <c r="F191" s="16" t="str">
        <f t="shared" si="1"/>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4">
        <v>190.0</v>
      </c>
      <c r="B192" s="46"/>
      <c r="C192" s="17"/>
      <c r="D192" s="17"/>
      <c r="E192" s="17"/>
      <c r="F192" s="16" t="str">
        <f t="shared" si="1"/>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4">
        <v>191.0</v>
      </c>
      <c r="B193" s="46"/>
      <c r="C193" s="17"/>
      <c r="D193" s="17"/>
      <c r="E193" s="17"/>
      <c r="F193" s="16" t="str">
        <f t="shared" si="1"/>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4">
        <v>192.0</v>
      </c>
      <c r="B194" s="46"/>
      <c r="C194" s="17"/>
      <c r="D194" s="17"/>
      <c r="E194" s="17"/>
      <c r="F194" s="16" t="str">
        <f t="shared" si="1"/>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4">
        <v>193.0</v>
      </c>
      <c r="B195" s="46"/>
      <c r="C195" s="17"/>
      <c r="D195" s="17"/>
      <c r="E195" s="17"/>
      <c r="F195" s="16" t="str">
        <f t="shared" si="1"/>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4">
        <v>194.0</v>
      </c>
      <c r="B196" s="46"/>
      <c r="C196" s="17"/>
      <c r="D196" s="17"/>
      <c r="E196" s="17"/>
      <c r="F196" s="16" t="str">
        <f t="shared" si="1"/>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4">
        <v>195.0</v>
      </c>
      <c r="B197" s="46"/>
      <c r="C197" s="17"/>
      <c r="D197" s="17"/>
      <c r="E197" s="17"/>
      <c r="F197" s="16" t="str">
        <f t="shared" si="1"/>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4">
        <v>196.0</v>
      </c>
      <c r="B198" s="46"/>
      <c r="C198" s="17"/>
      <c r="D198" s="17"/>
      <c r="E198" s="17"/>
      <c r="F198" s="16" t="str">
        <f t="shared" si="1"/>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4">
        <v>197.0</v>
      </c>
      <c r="B199" s="46"/>
      <c r="C199" s="17"/>
      <c r="D199" s="17"/>
      <c r="E199" s="17"/>
      <c r="F199" s="16" t="str">
        <f t="shared" si="1"/>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4">
        <v>198.0</v>
      </c>
      <c r="B200" s="46"/>
      <c r="C200" s="17"/>
      <c r="D200" s="17"/>
      <c r="E200" s="17"/>
      <c r="F200" s="16" t="str">
        <f t="shared" si="1"/>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4">
        <v>199.0</v>
      </c>
      <c r="B201" s="46"/>
      <c r="C201" s="17"/>
      <c r="D201" s="17"/>
      <c r="E201" s="17"/>
      <c r="F201" s="16" t="str">
        <f t="shared" si="1"/>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86">
        <v>200.0</v>
      </c>
      <c r="B202" s="87"/>
      <c r="C202" s="88"/>
      <c r="D202" s="88"/>
      <c r="E202" s="88"/>
      <c r="F202" s="51" t="str">
        <f t="shared" si="1"/>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1"/>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1"/>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1"/>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1"/>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1"/>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1"/>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1"/>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1"/>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1"/>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1"/>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1"/>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1"/>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1"/>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1"/>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1"/>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1"/>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1"/>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1"/>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1"/>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1"/>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1"/>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1"/>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1"/>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1"/>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1"/>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1"/>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1"/>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1"/>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1"/>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1"/>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1"/>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1"/>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1"/>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1"/>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1"/>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1"/>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1"/>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1"/>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1"/>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1"/>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1"/>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1"/>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1"/>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1"/>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1"/>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1"/>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1"/>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1"/>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1"/>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1"/>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1"/>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1"/>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1"/>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1"/>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1"/>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1"/>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1"/>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1"/>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1"/>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1"/>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1"/>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1"/>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1"/>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1"/>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1"/>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1"/>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1"/>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1"/>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1"/>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1"/>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1"/>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1"/>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1"/>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1"/>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1"/>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1"/>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1"/>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1"/>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1"/>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1"/>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1"/>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1"/>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1"/>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1"/>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1"/>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1"/>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1"/>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1"/>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1"/>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1"/>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1"/>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1"/>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1"/>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1"/>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1"/>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1"/>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1"/>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1"/>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1"/>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1"/>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1"/>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1"/>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1"/>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1"/>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1"/>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1"/>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1"/>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1"/>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1"/>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1"/>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1"/>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1"/>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1"/>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1"/>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1"/>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1"/>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1"/>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1"/>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1"/>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1"/>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1"/>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1"/>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1"/>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1"/>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1"/>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1"/>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1"/>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1"/>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1"/>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1"/>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1"/>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1"/>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1"/>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1"/>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1"/>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1"/>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1"/>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1"/>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1"/>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1"/>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1"/>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1"/>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1"/>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1"/>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1"/>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1"/>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1"/>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1"/>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1"/>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1"/>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1"/>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1"/>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1"/>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1"/>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1"/>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1"/>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1"/>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1"/>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1"/>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1"/>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1"/>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1"/>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1"/>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1"/>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1"/>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1"/>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1"/>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1"/>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1"/>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1"/>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1"/>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1"/>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1"/>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1"/>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1"/>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1"/>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1"/>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1"/>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1"/>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1"/>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1"/>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1"/>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1"/>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1"/>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1"/>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1"/>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1"/>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1"/>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1"/>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1"/>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1"/>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1"/>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1"/>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1"/>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1"/>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1"/>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1"/>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1"/>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1"/>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1"/>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1"/>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1"/>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1"/>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1"/>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1"/>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1"/>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1"/>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1"/>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1"/>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1"/>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1"/>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1"/>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1"/>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1"/>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1"/>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1"/>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1"/>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1"/>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1"/>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1"/>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1"/>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1"/>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1"/>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1"/>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1"/>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1"/>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1"/>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1"/>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1"/>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1"/>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1"/>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1"/>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1"/>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1"/>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1"/>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1"/>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1"/>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1"/>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1"/>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1"/>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1"/>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1"/>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1"/>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1"/>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1"/>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1"/>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1"/>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1"/>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1"/>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1"/>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1"/>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1"/>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1"/>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1"/>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1"/>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1"/>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1"/>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1"/>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1"/>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1"/>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1"/>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1"/>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1"/>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1"/>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1"/>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1"/>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1"/>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1"/>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1"/>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1"/>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1"/>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1"/>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1"/>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1"/>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1"/>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1"/>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4">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4"/>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4"/>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4"/>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4"/>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4"/>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4"/>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4"/>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4"/>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4"/>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4"/>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4"/>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4"/>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4"/>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4"/>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4"/>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4"/>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4"/>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4"/>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4"/>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4"/>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4"/>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4"/>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4"/>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4"/>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4"/>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4"/>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4"/>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4"/>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4"/>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4"/>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4"/>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4"/>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4"/>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4"/>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4"/>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4"/>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4"/>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4"/>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4"/>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4"/>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4"/>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4"/>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4"/>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4"/>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4"/>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4"/>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4"/>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4"/>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4"/>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4"/>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4"/>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4"/>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4"/>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4"/>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4"/>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4"/>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4"/>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4"/>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4"/>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4"/>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4"/>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4"/>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4"/>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4"/>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4"/>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4"/>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4"/>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4"/>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4"/>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4"/>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4"/>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4"/>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4"/>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4"/>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4"/>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4"/>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4"/>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4"/>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4"/>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4"/>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4"/>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4"/>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4"/>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4"/>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4"/>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4"/>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4"/>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4"/>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4"/>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4"/>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4"/>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4"/>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4"/>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4"/>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4"/>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4"/>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4"/>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4"/>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4"/>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4"/>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4"/>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4"/>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4"/>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4"/>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4"/>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4"/>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4"/>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4"/>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4"/>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4"/>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4"/>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4"/>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4"/>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4"/>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4"/>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4"/>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4"/>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4"/>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4"/>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4"/>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4"/>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4"/>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4"/>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4"/>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4"/>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4"/>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4"/>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4"/>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4"/>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4"/>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4"/>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4"/>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4"/>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4"/>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4"/>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4"/>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4"/>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4"/>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4"/>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4"/>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4"/>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4"/>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4"/>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4"/>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4"/>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4"/>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4"/>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4"/>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4"/>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4"/>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4"/>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4"/>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4"/>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4"/>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4"/>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4"/>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4"/>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4"/>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4"/>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4"/>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4"/>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4"/>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4"/>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4"/>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4"/>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4"/>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4"/>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4"/>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4"/>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4"/>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4"/>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4"/>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4"/>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4"/>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4"/>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4"/>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4"/>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4"/>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4"/>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4"/>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4"/>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4"/>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4"/>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4"/>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4"/>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4"/>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4"/>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4"/>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4"/>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4"/>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4"/>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4"/>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4"/>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4"/>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4"/>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4"/>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4"/>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4"/>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4"/>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4"/>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4"/>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4"/>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4"/>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4"/>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4"/>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4"/>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4"/>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4"/>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4"/>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4"/>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4"/>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4"/>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4"/>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4"/>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4"/>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4"/>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4"/>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4"/>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4"/>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4"/>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4"/>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4"/>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4"/>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4"/>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4"/>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4"/>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4"/>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4"/>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4"/>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4"/>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4"/>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4"/>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4"/>
        <v/>
      </c>
      <c r="G713" s="2"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4"/>
        <v/>
      </c>
      <c r="G714" s="2"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4"/>
        <v/>
      </c>
      <c r="G715" s="2"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4"/>
        <v/>
      </c>
      <c r="G716" s="2"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4"/>
        <v/>
      </c>
      <c r="G717" s="2"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4"/>
        <v/>
      </c>
      <c r="G718" s="2"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4"/>
        <v/>
      </c>
      <c r="G719" s="2"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4"/>
        <v/>
      </c>
      <c r="G720" s="2"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4"/>
        <v/>
      </c>
      <c r="G721" s="2"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4"/>
        <v/>
      </c>
      <c r="G722" s="2"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4"/>
        <v/>
      </c>
      <c r="G723" s="2"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4"/>
        <v/>
      </c>
      <c r="G724" s="2"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4"/>
        <v/>
      </c>
      <c r="G725" s="2"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4"/>
        <v/>
      </c>
      <c r="G726" s="2"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4"/>
        <v/>
      </c>
      <c r="G727" s="2"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4"/>
        <v/>
      </c>
      <c r="G728" s="2"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4"/>
        <v/>
      </c>
      <c r="G729" s="2"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4"/>
        <v/>
      </c>
      <c r="G730" s="2"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4"/>
        <v/>
      </c>
      <c r="G731" s="2"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4"/>
        <v/>
      </c>
      <c r="G732" s="2"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4"/>
        <v/>
      </c>
      <c r="G733" s="2"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4"/>
        <v/>
      </c>
      <c r="G734" s="2"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4"/>
        <v/>
      </c>
      <c r="G735" s="2"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4"/>
        <v/>
      </c>
      <c r="G736" s="2"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4"/>
        <v/>
      </c>
      <c r="G737" s="2"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4"/>
        <v/>
      </c>
      <c r="G738" s="2"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4"/>
        <v/>
      </c>
      <c r="G739" s="2"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4"/>
        <v/>
      </c>
      <c r="G740" s="2"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4"/>
        <v/>
      </c>
      <c r="G741" s="2"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4"/>
        <v/>
      </c>
      <c r="G742" s="2"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4"/>
        <v/>
      </c>
      <c r="G743" s="2"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4"/>
        <v/>
      </c>
      <c r="G744" s="2"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4"/>
        <v/>
      </c>
      <c r="G745" s="2"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4"/>
        <v/>
      </c>
      <c r="G746" s="2"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4"/>
        <v/>
      </c>
      <c r="G747" s="2"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4"/>
        <v/>
      </c>
      <c r="G748" s="2"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4"/>
        <v/>
      </c>
      <c r="G749" s="2"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4"/>
        <v/>
      </c>
      <c r="G750" s="2"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4"/>
        <v/>
      </c>
      <c r="G751" s="2"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4"/>
        <v/>
      </c>
      <c r="G752" s="2"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4"/>
        <v/>
      </c>
      <c r="G753" s="2"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4"/>
        <v/>
      </c>
      <c r="G754" s="2"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4"/>
        <v/>
      </c>
      <c r="G755" s="2"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4"/>
        <v/>
      </c>
      <c r="G756" s="2"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4"/>
        <v/>
      </c>
      <c r="G757" s="2"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4"/>
        <v/>
      </c>
      <c r="G758" s="2"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4"/>
        <v/>
      </c>
      <c r="G759" s="2"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4"/>
        <v/>
      </c>
      <c r="G760" s="2"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4"/>
        <v/>
      </c>
      <c r="G761" s="2"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4"/>
        <v/>
      </c>
      <c r="G762" s="2"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4"/>
        <v/>
      </c>
      <c r="G763" s="2"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4"/>
        <v/>
      </c>
      <c r="G764" s="2"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4"/>
        <v/>
      </c>
      <c r="G765" s="2"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4"/>
        <v/>
      </c>
      <c r="G766" s="2"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4"/>
        <v/>
      </c>
      <c r="G767" s="2"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4"/>
        <v/>
      </c>
      <c r="G768" s="2"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4"/>
        <v/>
      </c>
      <c r="G769" s="2"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4"/>
        <v/>
      </c>
      <c r="G770" s="2"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4"/>
        <v/>
      </c>
      <c r="G771" s="2"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4"/>
        <v/>
      </c>
      <c r="G772" s="2"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4"/>
        <v/>
      </c>
      <c r="G773" s="2"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4"/>
        <v/>
      </c>
      <c r="G774" s="2"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4"/>
        <v/>
      </c>
      <c r="G775" s="2"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4"/>
        <v/>
      </c>
      <c r="G776" s="2"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4"/>
        <v/>
      </c>
      <c r="G777" s="2"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4"/>
        <v/>
      </c>
      <c r="G778" s="2"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4"/>
        <v/>
      </c>
      <c r="G779" s="2"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4"/>
        <v/>
      </c>
      <c r="G780" s="2"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4"/>
        <v/>
      </c>
      <c r="G781" s="2"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4"/>
        <v/>
      </c>
      <c r="G782" s="2"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4"/>
        <v/>
      </c>
      <c r="G783" s="2"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4"/>
        <v/>
      </c>
      <c r="G784" s="2"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4"/>
        <v/>
      </c>
      <c r="G785" s="2"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4"/>
        <v/>
      </c>
      <c r="G786" s="2"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4"/>
        <v/>
      </c>
      <c r="G787" s="2"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4"/>
        <v/>
      </c>
      <c r="G788" s="2"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4"/>
        <v/>
      </c>
      <c r="G789" s="2"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4"/>
        <v/>
      </c>
      <c r="G790" s="2"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4"/>
        <v/>
      </c>
      <c r="G791" s="2"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4"/>
        <v/>
      </c>
      <c r="G792" s="2"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4"/>
        <v/>
      </c>
      <c r="G793" s="2"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4"/>
        <v/>
      </c>
      <c r="G794" s="2"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4"/>
        <v/>
      </c>
      <c r="G795" s="2"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4"/>
        <v/>
      </c>
      <c r="G796" s="2"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4"/>
        <v/>
      </c>
      <c r="G797" s="2"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4"/>
        <v/>
      </c>
      <c r="G798" s="2"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4"/>
        <v/>
      </c>
      <c r="G799" s="2"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4"/>
        <v/>
      </c>
      <c r="G800" s="2"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4"/>
        <v/>
      </c>
      <c r="G801" s="2"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4"/>
        <v/>
      </c>
      <c r="G802" s="2"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4"/>
        <v/>
      </c>
      <c r="G803" s="2"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4"/>
        <v/>
      </c>
      <c r="G804" s="2"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4"/>
        <v/>
      </c>
      <c r="G805" s="2"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4"/>
        <v/>
      </c>
      <c r="G806" s="2"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4"/>
        <v/>
      </c>
      <c r="G807" s="2"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4"/>
        <v/>
      </c>
      <c r="G808" s="2"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4"/>
        <v/>
      </c>
      <c r="G809" s="2"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4"/>
        <v/>
      </c>
      <c r="G810" s="2"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4"/>
        <v/>
      </c>
      <c r="G811" s="2"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4"/>
        <v/>
      </c>
      <c r="G812" s="2"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4"/>
        <v/>
      </c>
      <c r="G813" s="2"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4"/>
        <v/>
      </c>
      <c r="G814" s="2"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4"/>
        <v/>
      </c>
      <c r="G815" s="2"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4"/>
        <v/>
      </c>
      <c r="G816" s="2"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4"/>
        <v/>
      </c>
      <c r="G817" s="2"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4"/>
        <v/>
      </c>
      <c r="G818" s="2"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4"/>
        <v/>
      </c>
      <c r="G819" s="2"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4"/>
        <v/>
      </c>
      <c r="G820" s="2"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4"/>
        <v/>
      </c>
      <c r="G821" s="2"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4"/>
        <v/>
      </c>
      <c r="G822" s="2"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4"/>
        <v/>
      </c>
      <c r="G823" s="2"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4"/>
        <v/>
      </c>
      <c r="G824" s="2"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4"/>
        <v/>
      </c>
      <c r="G825" s="2"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4"/>
        <v/>
      </c>
      <c r="G826" s="2"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4"/>
        <v/>
      </c>
      <c r="G827" s="2"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4"/>
        <v/>
      </c>
      <c r="G828" s="2"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4"/>
        <v/>
      </c>
      <c r="G829" s="2"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4"/>
        <v/>
      </c>
      <c r="G830" s="2"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4"/>
        <v/>
      </c>
      <c r="G831" s="2"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4"/>
        <v/>
      </c>
      <c r="G832" s="2"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4"/>
        <v/>
      </c>
      <c r="G833" s="2"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4"/>
        <v/>
      </c>
      <c r="G834" s="2"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4"/>
        <v/>
      </c>
      <c r="G835" s="2"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4"/>
        <v/>
      </c>
      <c r="G836" s="2"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4"/>
        <v/>
      </c>
      <c r="G837" s="2"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4"/>
        <v/>
      </c>
      <c r="G838" s="2"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4"/>
        <v/>
      </c>
      <c r="G839" s="2"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4"/>
        <v/>
      </c>
      <c r="G840" s="2"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4"/>
        <v/>
      </c>
      <c r="G841" s="2"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4"/>
        <v/>
      </c>
      <c r="G842" s="2"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4"/>
        <v/>
      </c>
      <c r="G843" s="2"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4"/>
        <v/>
      </c>
      <c r="G844" s="2"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4"/>
        <v/>
      </c>
      <c r="G845" s="2"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4"/>
        <v/>
      </c>
      <c r="G846" s="2"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4"/>
        <v/>
      </c>
      <c r="G847" s="2"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4"/>
        <v/>
      </c>
      <c r="G848" s="2"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4"/>
        <v/>
      </c>
      <c r="G849" s="2"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4"/>
        <v/>
      </c>
      <c r="G850" s="2"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4"/>
        <v/>
      </c>
      <c r="G851" s="2"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4"/>
        <v/>
      </c>
      <c r="G852" s="2"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4"/>
        <v/>
      </c>
      <c r="G853" s="2"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4"/>
        <v/>
      </c>
      <c r="G854" s="2"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4"/>
        <v/>
      </c>
      <c r="G855" s="2"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4"/>
        <v/>
      </c>
      <c r="G856" s="2"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4"/>
        <v/>
      </c>
      <c r="G857" s="2"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4"/>
        <v/>
      </c>
      <c r="G858" s="2"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4"/>
        <v/>
      </c>
      <c r="G859" s="2"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4"/>
        <v/>
      </c>
      <c r="G860" s="2"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4"/>
        <v/>
      </c>
      <c r="G861" s="2"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4"/>
        <v/>
      </c>
      <c r="G862" s="2"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4"/>
        <v/>
      </c>
      <c r="G863" s="2"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4"/>
        <v/>
      </c>
      <c r="G864" s="2"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4"/>
        <v/>
      </c>
      <c r="G865" s="2"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4"/>
        <v/>
      </c>
      <c r="G866" s="2"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4"/>
        <v/>
      </c>
      <c r="G867" s="2"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4"/>
        <v/>
      </c>
      <c r="G868" s="2"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4"/>
        <v/>
      </c>
      <c r="G869" s="2"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4"/>
        <v/>
      </c>
      <c r="G870" s="2"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4"/>
        <v/>
      </c>
      <c r="G871" s="2"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4"/>
        <v/>
      </c>
      <c r="G872" s="2"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4"/>
        <v/>
      </c>
      <c r="G873" s="2"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4"/>
        <v/>
      </c>
      <c r="G874" s="2"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4"/>
        <v/>
      </c>
      <c r="G875" s="2"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4"/>
        <v/>
      </c>
      <c r="G876" s="2"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4"/>
        <v/>
      </c>
      <c r="G877" s="2"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4"/>
        <v/>
      </c>
      <c r="G878" s="2"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4"/>
        <v/>
      </c>
      <c r="G879" s="2"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4"/>
        <v/>
      </c>
      <c r="G880" s="2"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4"/>
        <v/>
      </c>
      <c r="G881" s="2"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4"/>
        <v/>
      </c>
      <c r="G882" s="2"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4"/>
        <v/>
      </c>
      <c r="G883" s="2"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4"/>
        <v/>
      </c>
      <c r="G884" s="2"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4"/>
        <v/>
      </c>
      <c r="G885" s="2"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4"/>
        <v/>
      </c>
      <c r="G886" s="2"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4"/>
        <v/>
      </c>
      <c r="G887" s="2"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4"/>
        <v/>
      </c>
      <c r="G888" s="2"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4"/>
        <v/>
      </c>
      <c r="G889" s="2"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4"/>
        <v/>
      </c>
      <c r="G890" s="2"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4"/>
        <v/>
      </c>
      <c r="G891" s="2"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4"/>
        <v/>
      </c>
      <c r="G892" s="2"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4"/>
        <v/>
      </c>
      <c r="G893" s="2"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4"/>
        <v/>
      </c>
      <c r="G894" s="2"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4"/>
        <v/>
      </c>
      <c r="G895" s="2"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4"/>
        <v/>
      </c>
      <c r="G896" s="2"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4"/>
        <v/>
      </c>
      <c r="G897" s="2"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4"/>
        <v/>
      </c>
      <c r="G898" s="2"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4"/>
        <v/>
      </c>
      <c r="G899" s="2"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4"/>
        <v/>
      </c>
      <c r="G900" s="2"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4"/>
        <v/>
      </c>
      <c r="G901" s="2"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4"/>
        <v/>
      </c>
      <c r="G902" s="2"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4"/>
        <v/>
      </c>
      <c r="G903" s="2"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4"/>
        <v/>
      </c>
      <c r="G904" s="2"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4"/>
        <v/>
      </c>
      <c r="G905" s="2"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4"/>
        <v/>
      </c>
      <c r="G906" s="2"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4"/>
        <v/>
      </c>
      <c r="G907" s="2"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4"/>
        <v/>
      </c>
      <c r="G908" s="2"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4"/>
        <v/>
      </c>
      <c r="G909" s="2"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4"/>
        <v/>
      </c>
      <c r="G910" s="2"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4"/>
        <v/>
      </c>
      <c r="G911" s="2"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4"/>
        <v/>
      </c>
      <c r="G912" s="2"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4"/>
        <v/>
      </c>
      <c r="G913" s="2"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4"/>
        <v/>
      </c>
      <c r="G914" s="2"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4"/>
        <v/>
      </c>
      <c r="G915" s="2"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4"/>
        <v/>
      </c>
      <c r="G916" s="2"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4"/>
        <v/>
      </c>
      <c r="G917" s="2"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4"/>
        <v/>
      </c>
      <c r="G918" s="2"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4"/>
        <v/>
      </c>
      <c r="G919" s="2"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4"/>
        <v/>
      </c>
      <c r="G920" s="2"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4"/>
        <v/>
      </c>
      <c r="G921" s="2"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4"/>
        <v/>
      </c>
      <c r="G922" s="2"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4"/>
        <v/>
      </c>
      <c r="G923" s="2"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4"/>
        <v/>
      </c>
      <c r="G924" s="2"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4"/>
        <v/>
      </c>
      <c r="G925" s="2"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4"/>
        <v/>
      </c>
      <c r="G926" s="2"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4"/>
        <v/>
      </c>
      <c r="G927" s="2"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4"/>
        <v/>
      </c>
      <c r="G928" s="2"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4"/>
        <v/>
      </c>
      <c r="G929" s="2"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4"/>
        <v/>
      </c>
      <c r="G930" s="2"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4"/>
        <v/>
      </c>
      <c r="G931" s="2"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4"/>
        <v/>
      </c>
      <c r="G932" s="2"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4"/>
        <v/>
      </c>
      <c r="G933" s="2"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4"/>
        <v/>
      </c>
      <c r="G934" s="2"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4"/>
        <v/>
      </c>
      <c r="G935" s="2"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4"/>
        <v/>
      </c>
      <c r="G936" s="2"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4"/>
        <v/>
      </c>
      <c r="G937" s="2"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4"/>
        <v/>
      </c>
      <c r="G938" s="2"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4"/>
        <v/>
      </c>
      <c r="G939" s="2"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4"/>
        <v/>
      </c>
      <c r="G940" s="2"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4"/>
        <v/>
      </c>
      <c r="G941" s="2"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4"/>
        <v/>
      </c>
      <c r="G942" s="2"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4"/>
        <v/>
      </c>
      <c r="G943" s="2"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4"/>
        <v/>
      </c>
      <c r="G944" s="2"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4"/>
        <v/>
      </c>
      <c r="G945" s="2"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4"/>
        <v/>
      </c>
      <c r="G946" s="2"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4"/>
        <v/>
      </c>
      <c r="G947" s="2"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4"/>
        <v/>
      </c>
      <c r="G948" s="2"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4"/>
        <v/>
      </c>
      <c r="G949" s="2"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4"/>
        <v/>
      </c>
      <c r="G950" s="2"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4"/>
        <v/>
      </c>
      <c r="G951" s="2"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4"/>
        <v/>
      </c>
      <c r="G952" s="2"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4"/>
        <v/>
      </c>
      <c r="G953" s="2"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4"/>
        <v/>
      </c>
      <c r="G954" s="2"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4"/>
        <v/>
      </c>
      <c r="G955" s="2"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4"/>
        <v/>
      </c>
      <c r="G956" s="2"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4"/>
        <v/>
      </c>
      <c r="G957" s="2"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4"/>
        <v/>
      </c>
      <c r="G958" s="2"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4"/>
        <v/>
      </c>
      <c r="G959" s="2"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4"/>
        <v/>
      </c>
      <c r="G960" s="2"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4"/>
        <v/>
      </c>
      <c r="G961" s="2"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4"/>
        <v/>
      </c>
      <c r="G962" s="2"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4"/>
        <v/>
      </c>
      <c r="G963" s="2"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4"/>
        <v/>
      </c>
      <c r="G964" s="2"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4"/>
        <v/>
      </c>
      <c r="G965" s="2"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4"/>
        <v/>
      </c>
      <c r="G966" s="2"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4"/>
        <v/>
      </c>
      <c r="G967" s="2"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4"/>
        <v/>
      </c>
      <c r="G968" s="2"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4"/>
        <v/>
      </c>
      <c r="G969" s="2"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4"/>
        <v/>
      </c>
      <c r="G970" s="2"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4"/>
        <v/>
      </c>
      <c r="G971" s="2"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4"/>
        <v/>
      </c>
      <c r="G972" s="2"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4"/>
        <v/>
      </c>
      <c r="G973" s="2"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4"/>
        <v/>
      </c>
      <c r="G974" s="2"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4"/>
        <v/>
      </c>
      <c r="G975" s="2"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4"/>
        <v/>
      </c>
      <c r="G976" s="2"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4"/>
        <v/>
      </c>
      <c r="G977" s="2"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4"/>
        <v/>
      </c>
      <c r="G978" s="2"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4"/>
        <v/>
      </c>
      <c r="G979" s="2"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4"/>
        <v/>
      </c>
      <c r="G980" s="2"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4"/>
        <v/>
      </c>
      <c r="G981" s="2"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4"/>
        <v/>
      </c>
      <c r="G982" s="2"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4"/>
        <v/>
      </c>
      <c r="G983" s="2"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4"/>
        <v/>
      </c>
      <c r="G984" s="2"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4"/>
        <v/>
      </c>
      <c r="G985" s="2"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4"/>
        <v/>
      </c>
      <c r="G986" s="2"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4"/>
        <v/>
      </c>
      <c r="G987" s="2"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4"/>
        <v/>
      </c>
      <c r="G988" s="2"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4"/>
        <v/>
      </c>
      <c r="G989" s="2"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4"/>
        <v/>
      </c>
      <c r="G990" s="2"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4"/>
        <v/>
      </c>
      <c r="G991" s="2"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4"/>
        <v/>
      </c>
      <c r="G992" s="2"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4"/>
        <v/>
      </c>
      <c r="G993" s="2"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4"/>
        <v/>
      </c>
      <c r="G994" s="2"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4"/>
        <v/>
      </c>
      <c r="G995" s="2"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4"/>
        <v/>
      </c>
      <c r="G996" s="2"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4"/>
        <v/>
      </c>
      <c r="G997" s="2"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4"/>
        <v/>
      </c>
      <c r="G998" s="2"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4"/>
        <v/>
      </c>
      <c r="G999" s="2"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4"/>
        <v/>
      </c>
      <c r="G1000" s="2"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4"/>
        <v/>
      </c>
      <c r="G1001" s="2"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4"/>
        <v/>
      </c>
      <c r="G1002" s="2"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4"/>
        <v/>
      </c>
      <c r="G1003" s="2"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4"/>
        <v/>
      </c>
      <c r="G1004" s="2"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4"/>
        <v/>
      </c>
      <c r="G1005" s="2"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4"/>
        <v/>
      </c>
      <c r="G1006" s="2"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4"/>
        <v/>
      </c>
      <c r="G1007" s="2"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4"/>
        <v/>
      </c>
      <c r="G1008" s="2"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4"/>
        <v/>
      </c>
      <c r="G1009" s="2"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4"/>
        <v/>
      </c>
      <c r="G1010" s="2"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4"/>
        <v/>
      </c>
      <c r="G1011" s="2"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4"/>
        <v/>
      </c>
      <c r="G1012" s="2"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4"/>
        <v/>
      </c>
      <c r="G1013" s="2"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4"/>
        <v/>
      </c>
      <c r="G1014" s="2"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4"/>
        <v/>
      </c>
      <c r="G1015" s="2"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4"/>
        <v/>
      </c>
      <c r="G1016" s="2"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4"/>
        <v/>
      </c>
      <c r="G1017" s="2"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4"/>
        <v/>
      </c>
      <c r="G1018" s="2"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4"/>
        <v/>
      </c>
      <c r="G1019" s="2"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4"/>
        <v/>
      </c>
      <c r="G1020" s="2"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4"/>
        <v/>
      </c>
      <c r="G1021" s="2"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4"/>
        <v/>
      </c>
      <c r="G1022" s="2"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4"/>
        <v/>
      </c>
      <c r="G1023" s="2"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4"/>
        <v/>
      </c>
      <c r="G1024" s="2"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4"/>
        <v/>
      </c>
      <c r="G1025" s="2"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4"/>
        <v/>
      </c>
      <c r="G1026" s="2"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4"/>
        <v/>
      </c>
      <c r="G1027" s="2"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4"/>
        <v/>
      </c>
      <c r="G1028" s="2"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4"/>
        <v/>
      </c>
      <c r="G1029" s="2"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4"/>
        <v/>
      </c>
      <c r="G1030" s="2"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4"/>
        <v/>
      </c>
      <c r="G1031" s="2"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4"/>
        <v/>
      </c>
      <c r="G1032" s="2"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4"/>
        <v/>
      </c>
      <c r="G1033" s="2"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4"/>
        <v/>
      </c>
      <c r="G1034" s="2"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4"/>
        <v/>
      </c>
      <c r="G1035" s="2"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4"/>
        <v/>
      </c>
      <c r="G1036" s="2"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4"/>
        <v/>
      </c>
      <c r="G1037" s="2"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4"/>
        <v/>
      </c>
      <c r="G1038" s="2"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4"/>
        <v/>
      </c>
      <c r="G1039" s="2"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4"/>
        <v/>
      </c>
      <c r="G1040" s="2"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4"/>
        <v/>
      </c>
      <c r="G1041" s="2"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4"/>
        <v/>
      </c>
      <c r="G1042" s="2"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4"/>
        <v/>
      </c>
      <c r="G1043" s="2"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4"/>
        <v/>
      </c>
      <c r="G1044" s="2"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4"/>
        <v/>
      </c>
      <c r="G1045" s="2"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4"/>
        <v/>
      </c>
      <c r="G1046" s="2"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4"/>
        <v/>
      </c>
      <c r="G1047" s="2"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4"/>
        <v/>
      </c>
      <c r="G1048" s="2"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4"/>
        <v/>
      </c>
      <c r="G1049" s="2"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4"/>
        <v/>
      </c>
      <c r="G1050" s="2"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4"/>
        <v/>
      </c>
      <c r="G1051" s="2"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4"/>
        <v/>
      </c>
      <c r="G1052" s="2"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4"/>
        <v/>
      </c>
      <c r="G1053" s="2"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4"/>
        <v/>
      </c>
      <c r="G1054" s="2"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4"/>
        <v/>
      </c>
      <c r="G1055" s="2"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4"/>
        <v/>
      </c>
      <c r="G1056" s="2"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4"/>
        <v/>
      </c>
      <c r="G1057" s="2"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4"/>
        <v/>
      </c>
      <c r="G1058" s="2"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4"/>
        <v/>
      </c>
      <c r="G1059" s="2"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4"/>
        <v/>
      </c>
      <c r="G1060" s="2"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4"/>
        <v/>
      </c>
      <c r="G1061" s="2"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4"/>
        <v/>
      </c>
      <c r="G1062" s="2"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4"/>
        <v/>
      </c>
      <c r="G1063" s="2"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4"/>
        <v/>
      </c>
      <c r="G1064" s="2"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4"/>
        <v/>
      </c>
      <c r="G1065" s="2"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4"/>
        <v/>
      </c>
      <c r="G1066" s="2"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4"/>
        <v/>
      </c>
      <c r="G1067" s="2"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4"/>
        <v/>
      </c>
      <c r="G1068" s="2"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4"/>
        <v/>
      </c>
      <c r="G1069" s="2"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4"/>
        <v/>
      </c>
      <c r="G1070" s="2"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4"/>
        <v/>
      </c>
      <c r="G1071" s="2"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4"/>
        <v/>
      </c>
      <c r="G1072" s="2"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4"/>
        <v/>
      </c>
      <c r="G1073" s="2"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4"/>
        <v/>
      </c>
      <c r="G1074" s="2"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4"/>
        <v/>
      </c>
      <c r="G1075" s="2"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4"/>
        <v/>
      </c>
      <c r="G1076" s="2"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4"/>
        <v/>
      </c>
      <c r="G1077" s="2"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4"/>
        <v/>
      </c>
      <c r="G1078" s="2"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4"/>
        <v/>
      </c>
      <c r="G1079" s="2"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4"/>
        <v/>
      </c>
      <c r="G1080" s="2"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4"/>
        <v/>
      </c>
      <c r="G1081" s="2"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4"/>
        <v/>
      </c>
      <c r="G1082" s="2"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4"/>
        <v/>
      </c>
      <c r="G1083" s="2"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4"/>
        <v/>
      </c>
      <c r="G1084" s="2"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4"/>
        <v/>
      </c>
      <c r="G1085" s="2"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4"/>
        <v/>
      </c>
      <c r="G1086" s="2"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4"/>
        <v/>
      </c>
      <c r="G1087" s="2"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4"/>
        <v/>
      </c>
      <c r="G1088" s="2"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4"/>
        <v/>
      </c>
      <c r="G1089" s="2"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4"/>
        <v/>
      </c>
      <c r="G1090" s="2"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4"/>
        <v/>
      </c>
      <c r="G1091" s="2"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4"/>
        <v/>
      </c>
      <c r="G1092" s="2"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4"/>
        <v/>
      </c>
      <c r="G1093" s="2"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4"/>
        <v/>
      </c>
      <c r="G1094" s="2"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4"/>
        <v/>
      </c>
      <c r="G1095" s="2"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4"/>
        <v/>
      </c>
      <c r="G1096" s="2"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4"/>
        <v/>
      </c>
      <c r="G1097" s="2"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4"/>
        <v/>
      </c>
      <c r="G1098" s="2"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4"/>
        <v/>
      </c>
      <c r="G1099" s="2"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4"/>
        <v/>
      </c>
      <c r="G1100" s="2"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4"/>
        <v/>
      </c>
      <c r="G1101" s="2"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4"/>
        <v/>
      </c>
      <c r="G1102" s="2"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4"/>
        <v/>
      </c>
      <c r="G1103" s="2"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4"/>
        <v/>
      </c>
      <c r="G1104" s="2"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4"/>
        <v/>
      </c>
      <c r="G1105" s="2"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4"/>
        <v/>
      </c>
      <c r="G1106" s="2"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4"/>
        <v/>
      </c>
      <c r="G1107" s="2"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4"/>
        <v/>
      </c>
      <c r="G1108" s="2"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4"/>
        <v/>
      </c>
      <c r="G1109" s="2"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4"/>
        <v/>
      </c>
      <c r="G1110" s="2"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4"/>
        <v/>
      </c>
      <c r="G1111" s="2"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4"/>
        <v/>
      </c>
      <c r="G1112" s="2"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4"/>
        <v/>
      </c>
      <c r="G1113" s="2"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4"/>
        <v/>
      </c>
      <c r="G1114" s="2"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4"/>
        <v/>
      </c>
      <c r="G1115" s="2"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4"/>
        <v/>
      </c>
      <c r="G1116" s="2"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4"/>
        <v/>
      </c>
      <c r="G1117" s="2"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4"/>
        <v/>
      </c>
      <c r="G1118" s="2"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4"/>
        <v/>
      </c>
      <c r="G1119" s="2"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4"/>
        <v/>
      </c>
      <c r="G1120" s="2"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4"/>
        <v/>
      </c>
      <c r="G1121" s="2"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4"/>
        <v/>
      </c>
      <c r="G1122" s="2"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4"/>
        <v/>
      </c>
      <c r="G1123" s="2"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4"/>
        <v/>
      </c>
      <c r="G1124" s="2"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4"/>
        <v/>
      </c>
      <c r="G1125" s="2"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4"/>
        <v/>
      </c>
      <c r="G1126" s="2"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4"/>
        <v/>
      </c>
      <c r="G1127" s="2"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4"/>
        <v/>
      </c>
      <c r="G1128" s="2"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4"/>
        <v/>
      </c>
      <c r="G1129" s="2"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4"/>
        <v/>
      </c>
      <c r="G1130" s="2"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4"/>
        <v/>
      </c>
      <c r="G1131" s="2"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4"/>
        <v/>
      </c>
      <c r="G1132" s="2"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4"/>
        <v/>
      </c>
      <c r="G1133" s="2"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4"/>
        <v/>
      </c>
      <c r="G1134" s="2"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4"/>
        <v/>
      </c>
      <c r="G1135" s="2"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4"/>
        <v/>
      </c>
      <c r="G1136" s="2"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4"/>
        <v/>
      </c>
      <c r="G1137" s="2"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4"/>
        <v/>
      </c>
      <c r="G1138" s="2"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4"/>
        <v/>
      </c>
      <c r="G1139" s="2"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4"/>
        <v/>
      </c>
      <c r="G1140" s="2"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4"/>
        <v/>
      </c>
      <c r="G1141" s="2"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4"/>
        <v/>
      </c>
      <c r="G1142" s="2"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4"/>
        <v/>
      </c>
      <c r="G1143" s="2"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4"/>
        <v/>
      </c>
      <c r="G1144" s="2"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4"/>
        <v/>
      </c>
      <c r="G1145" s="2"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4"/>
        <v/>
      </c>
      <c r="G1146" s="2"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4"/>
        <v/>
      </c>
      <c r="G1147" s="2"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4"/>
        <v/>
      </c>
      <c r="G1148" s="2"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4"/>
        <v/>
      </c>
      <c r="G1149" s="2"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4"/>
        <v/>
      </c>
      <c r="G1150" s="2"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4"/>
        <v/>
      </c>
      <c r="G1151" s="2"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4"/>
        <v/>
      </c>
      <c r="G1152" s="2"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4"/>
        <v/>
      </c>
      <c r="G1153" s="2"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4"/>
        <v/>
      </c>
      <c r="G1154" s="2"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4"/>
        <v/>
      </c>
      <c r="G1155" s="2"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4"/>
        <v/>
      </c>
      <c r="G1156" s="2"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4"/>
        <v/>
      </c>
      <c r="G1157" s="2"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4"/>
        <v/>
      </c>
      <c r="G1158" s="2"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4"/>
        <v/>
      </c>
      <c r="G1159" s="2"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4"/>
        <v/>
      </c>
      <c r="G1160" s="2"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4"/>
        <v/>
      </c>
      <c r="G1161" s="2"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4"/>
        <v/>
      </c>
      <c r="G1162" s="2"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4"/>
        <v/>
      </c>
      <c r="G1163" s="2"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4"/>
        <v/>
      </c>
      <c r="G1164" s="2"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4"/>
        <v/>
      </c>
      <c r="G1165" s="2"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4"/>
        <v/>
      </c>
      <c r="G1166" s="2"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4"/>
        <v/>
      </c>
      <c r="G1167" s="2"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4"/>
        <v/>
      </c>
      <c r="G1168" s="2"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4"/>
        <v/>
      </c>
      <c r="G1169" s="2"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4"/>
        <v/>
      </c>
      <c r="G1170" s="2"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4"/>
        <v/>
      </c>
      <c r="G1171" s="2"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4"/>
        <v/>
      </c>
      <c r="G1172" s="2"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4"/>
        <v/>
      </c>
      <c r="G1173" s="2"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4"/>
        <v/>
      </c>
      <c r="G1174" s="2"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4"/>
        <v/>
      </c>
      <c r="G1175" s="2"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4"/>
        <v/>
      </c>
      <c r="G1176" s="2"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4"/>
        <v/>
      </c>
      <c r="G1177" s="2"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4"/>
        <v/>
      </c>
      <c r="G1178" s="2"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4"/>
        <v/>
      </c>
      <c r="G1179" s="2"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4"/>
        <v/>
      </c>
      <c r="G1180" s="2"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4"/>
        <v/>
      </c>
      <c r="G1181" s="2"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4"/>
        <v/>
      </c>
      <c r="G1182" s="2"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4"/>
        <v/>
      </c>
      <c r="G1183" s="2"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4"/>
        <v/>
      </c>
      <c r="G1184" s="2"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4"/>
        <v/>
      </c>
      <c r="G1185" s="2"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4"/>
        <v/>
      </c>
      <c r="G1186" s="2"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4"/>
        <v/>
      </c>
      <c r="G1187" s="2"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4"/>
        <v/>
      </c>
      <c r="G1188" s="2"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4"/>
        <v/>
      </c>
      <c r="G1189" s="2"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4"/>
        <v/>
      </c>
      <c r="G1190" s="2"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4"/>
        <v/>
      </c>
      <c r="G1191" s="2"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4"/>
        <v/>
      </c>
      <c r="G1192" s="2"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4"/>
        <v/>
      </c>
      <c r="G1193" s="2"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4"/>
        <v/>
      </c>
      <c r="G1194" s="2"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4"/>
        <v/>
      </c>
      <c r="G1195" s="2"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4"/>
        <v/>
      </c>
      <c r="G1196" s="2"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4"/>
        <v/>
      </c>
      <c r="G1197" s="2"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4"/>
        <v/>
      </c>
      <c r="G1198" s="2"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4"/>
        <v/>
      </c>
      <c r="G1199" s="2"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4"/>
        <v/>
      </c>
      <c r="G1200" s="2"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4"/>
        <v/>
      </c>
      <c r="G1201" s="2"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4"/>
        <v/>
      </c>
      <c r="G1202" s="2"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4"/>
        <v/>
      </c>
      <c r="G1203" s="2"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4"/>
        <v/>
      </c>
      <c r="G1204" s="2"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4"/>
        <v/>
      </c>
      <c r="G1205" s="2"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4"/>
        <v/>
      </c>
      <c r="G1206" s="2"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4"/>
        <v/>
      </c>
      <c r="G1207" s="2"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4"/>
        <v/>
      </c>
      <c r="G1208" s="2"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4"/>
        <v/>
      </c>
      <c r="G1209" s="2"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4"/>
        <v/>
      </c>
      <c r="G1210" s="2"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4"/>
        <v/>
      </c>
      <c r="G1211" s="2"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4"/>
        <v/>
      </c>
      <c r="G1212" s="2"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4"/>
        <v/>
      </c>
      <c r="G1213" s="2"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4"/>
        <v/>
      </c>
      <c r="G1214" s="2"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4"/>
        <v/>
      </c>
      <c r="G1215" s="2"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4"/>
        <v/>
      </c>
      <c r="G1216" s="2"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4"/>
        <v/>
      </c>
      <c r="G1217" s="2"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4"/>
        <v/>
      </c>
      <c r="G1218" s="2"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4"/>
        <v/>
      </c>
      <c r="G1219" s="2"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4"/>
        <v/>
      </c>
      <c r="G1220" s="2"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4"/>
        <v/>
      </c>
      <c r="G1221" s="2"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4"/>
        <v/>
      </c>
      <c r="G1222" s="2"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4"/>
        <v/>
      </c>
      <c r="G1223" s="2"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4"/>
        <v/>
      </c>
      <c r="G1224" s="2"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4"/>
        <v/>
      </c>
      <c r="G1225" s="2"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4"/>
        <v/>
      </c>
      <c r="G1226" s="2"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4"/>
        <v/>
      </c>
      <c r="G1227" s="2"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4"/>
        <v/>
      </c>
      <c r="G1228" s="2"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4"/>
        <v/>
      </c>
      <c r="G1229" s="2"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4"/>
        <v/>
      </c>
      <c r="G1230" s="2"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4"/>
        <v/>
      </c>
      <c r="G1231" s="2"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4"/>
        <v/>
      </c>
      <c r="G1232" s="2"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4"/>
        <v/>
      </c>
      <c r="G1233" s="2"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4"/>
        <v/>
      </c>
      <c r="G1234" s="2"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4"/>
        <v/>
      </c>
      <c r="G1235" s="2"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4"/>
        <v/>
      </c>
      <c r="G1236" s="2"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4"/>
        <v/>
      </c>
      <c r="G1237" s="2"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4"/>
        <v/>
      </c>
      <c r="G1238" s="2"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4"/>
        <v/>
      </c>
      <c r="G1239" s="2"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4"/>
        <v/>
      </c>
      <c r="G1240" s="2"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4"/>
        <v/>
      </c>
      <c r="G1241" s="2"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4"/>
        <v/>
      </c>
      <c r="G1242" s="2"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4"/>
        <v/>
      </c>
      <c r="G1243" s="2"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4"/>
        <v/>
      </c>
      <c r="G1244" s="2"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4"/>
        <v/>
      </c>
      <c r="G1245" s="2"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4"/>
        <v/>
      </c>
      <c r="G1246" s="2"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4"/>
        <v/>
      </c>
      <c r="G1247" s="2"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4"/>
        <v/>
      </c>
      <c r="G1248" s="2"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4"/>
        <v/>
      </c>
      <c r="G1249" s="2"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4"/>
        <v/>
      </c>
      <c r="G1250" s="2"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4"/>
        <v/>
      </c>
      <c r="G1251" s="2"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4"/>
        <v/>
      </c>
      <c r="G1252" s="2"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4"/>
        <v/>
      </c>
      <c r="G1253" s="2"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4"/>
        <v/>
      </c>
      <c r="G1254" s="2"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4"/>
        <v/>
      </c>
      <c r="G1255" s="2"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4"/>
        <v/>
      </c>
      <c r="G1256" s="2"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4"/>
        <v/>
      </c>
      <c r="G1257" s="2"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4"/>
        <v/>
      </c>
      <c r="G1258" s="2"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4"/>
        <v/>
      </c>
      <c r="G1259" s="2"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4"/>
        <v/>
      </c>
      <c r="G1260" s="2"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4"/>
        <v/>
      </c>
      <c r="G1261" s="2"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4"/>
        <v/>
      </c>
      <c r="G1262" s="2"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4"/>
        <v/>
      </c>
      <c r="G1263" s="2"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4"/>
        <v/>
      </c>
      <c r="G1264" s="2"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4"/>
        <v/>
      </c>
      <c r="G1265" s="2"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4"/>
        <v/>
      </c>
      <c r="G1266" s="2"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4"/>
        <v/>
      </c>
      <c r="G1267" s="2"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4"/>
        <v/>
      </c>
      <c r="G1268" s="2"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4"/>
        <v/>
      </c>
      <c r="G1269" s="2"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4"/>
        <v/>
      </c>
      <c r="G1270" s="2"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4"/>
        <v/>
      </c>
      <c r="G1271" s="2"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4"/>
        <v/>
      </c>
      <c r="G1272" s="2"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4"/>
        <v/>
      </c>
      <c r="G1273" s="2"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4"/>
        <v/>
      </c>
      <c r="G1274" s="2"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4"/>
        <v/>
      </c>
      <c r="G1275" s="2"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4"/>
        <v/>
      </c>
      <c r="G1276" s="2"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4"/>
        <v/>
      </c>
      <c r="G1277" s="2"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4"/>
        <v/>
      </c>
      <c r="G1278" s="2"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4"/>
        <v/>
      </c>
      <c r="G1279" s="2"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4"/>
        <v/>
      </c>
      <c r="G1280" s="2"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4"/>
        <v/>
      </c>
      <c r="G1281" s="2"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4"/>
        <v/>
      </c>
      <c r="G1282" s="2"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4"/>
        <v/>
      </c>
      <c r="G1283" s="2"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4"/>
        <v/>
      </c>
      <c r="G1284" s="2"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4"/>
        <v/>
      </c>
      <c r="G1285" s="2"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4"/>
        <v/>
      </c>
      <c r="G1286" s="2"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4"/>
        <v/>
      </c>
      <c r="G1287" s="2"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4"/>
        <v/>
      </c>
      <c r="G1288" s="2"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4"/>
        <v/>
      </c>
      <c r="G1289" s="2"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4"/>
        <v/>
      </c>
      <c r="G1290" s="2"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4"/>
        <v/>
      </c>
      <c r="G1291" s="2"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4"/>
        <v/>
      </c>
      <c r="G1292" s="2"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4"/>
        <v/>
      </c>
      <c r="G1293" s="2"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4"/>
        <v/>
      </c>
      <c r="G1294" s="2"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4"/>
        <v/>
      </c>
      <c r="G1295" s="2"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4"/>
        <v/>
      </c>
      <c r="G1296" s="2"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4"/>
        <v/>
      </c>
      <c r="G1297" s="2"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4"/>
        <v/>
      </c>
      <c r="G1298" s="2"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4"/>
        <v/>
      </c>
      <c r="G1299" s="2"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4"/>
        <v/>
      </c>
      <c r="G1300" s="2"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4"/>
        <v/>
      </c>
      <c r="G1301" s="2"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4"/>
        <v/>
      </c>
      <c r="G1302" s="2"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4"/>
        <v/>
      </c>
      <c r="G1303" s="2"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4"/>
        <v/>
      </c>
      <c r="G1304" s="2"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4"/>
        <v/>
      </c>
      <c r="G1305" s="2"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4"/>
        <v/>
      </c>
      <c r="G1306" s="2"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4"/>
        <v/>
      </c>
      <c r="G1307" s="2"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4"/>
        <v/>
      </c>
      <c r="G1308" s="2"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4"/>
        <v/>
      </c>
      <c r="G1309" s="2"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4"/>
        <v/>
      </c>
      <c r="G1310" s="2"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4"/>
        <v/>
      </c>
      <c r="G1311" s="2"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4"/>
        <v/>
      </c>
      <c r="G1312" s="2"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4"/>
        <v/>
      </c>
      <c r="G1313" s="2"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4"/>
        <v/>
      </c>
      <c r="G1314" s="2"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4"/>
        <v/>
      </c>
      <c r="G1315" s="2"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4"/>
        <v/>
      </c>
      <c r="G1316" s="2"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4"/>
        <v/>
      </c>
      <c r="G1317" s="2"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4"/>
        <v/>
      </c>
      <c r="G1318" s="2"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4"/>
        <v/>
      </c>
      <c r="G1319" s="2"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4"/>
        <v/>
      </c>
      <c r="G1320" s="2"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4"/>
        <v/>
      </c>
      <c r="G1321" s="2"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4"/>
        <v/>
      </c>
      <c r="G1322" s="2"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4"/>
        <v/>
      </c>
      <c r="G1323" s="2"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4"/>
        <v/>
      </c>
      <c r="G1324" s="2"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4"/>
        <v/>
      </c>
      <c r="G1325" s="2"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4"/>
        <v/>
      </c>
      <c r="G1326" s="2"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4"/>
        <v/>
      </c>
      <c r="G1327" s="2"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4"/>
        <v/>
      </c>
      <c r="G1328" s="2"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4"/>
        <v/>
      </c>
      <c r="G1329" s="2"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4"/>
        <v/>
      </c>
      <c r="G1330" s="2"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4"/>
        <v/>
      </c>
      <c r="G1331" s="2"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4"/>
        <v/>
      </c>
      <c r="G1332" s="2"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4"/>
        <v/>
      </c>
      <c r="G1333" s="2"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4"/>
        <v/>
      </c>
      <c r="G1334" s="2"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4"/>
        <v/>
      </c>
      <c r="G1335" s="2"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4"/>
        <v/>
      </c>
      <c r="G1336" s="2"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4"/>
        <v/>
      </c>
      <c r="G1337" s="2"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4"/>
        <v/>
      </c>
      <c r="G1338" s="2"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4"/>
        <v/>
      </c>
      <c r="G1339" s="2"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4"/>
        <v/>
      </c>
      <c r="G1340" s="2"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4"/>
        <v/>
      </c>
      <c r="G1341" s="2"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4"/>
        <v/>
      </c>
      <c r="G1342" s="2"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4"/>
        <v/>
      </c>
      <c r="G1343" s="2"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4"/>
        <v/>
      </c>
      <c r="G1344" s="2"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4"/>
        <v/>
      </c>
      <c r="G1345" s="2"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4"/>
        <v/>
      </c>
      <c r="G1346" s="2"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4"/>
        <v/>
      </c>
      <c r="G1347" s="2"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4"/>
        <v/>
      </c>
      <c r="G1348" s="2"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4"/>
        <v/>
      </c>
      <c r="G1349" s="2"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4"/>
        <v/>
      </c>
      <c r="G1350" s="2"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4"/>
        <v/>
      </c>
      <c r="G1351" s="2"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4"/>
        <v/>
      </c>
      <c r="G1352" s="2"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4"/>
        <v/>
      </c>
      <c r="G1353" s="2"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4"/>
        <v/>
      </c>
      <c r="G1354" s="2"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4"/>
        <v/>
      </c>
      <c r="G1355" s="2"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4"/>
        <v/>
      </c>
      <c r="G1356" s="2"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4"/>
        <v/>
      </c>
      <c r="G1357" s="2"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4"/>
        <v/>
      </c>
      <c r="G1358" s="2"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4"/>
        <v/>
      </c>
      <c r="G1359" s="2"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4"/>
        <v/>
      </c>
      <c r="G1360" s="2"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4"/>
        <v/>
      </c>
      <c r="G1361" s="2"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4"/>
        <v/>
      </c>
      <c r="G1362" s="2"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4"/>
        <v/>
      </c>
      <c r="G1363" s="2"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4"/>
        <v/>
      </c>
      <c r="G1364" s="2"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4"/>
        <v/>
      </c>
      <c r="G1365" s="2"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4"/>
        <v/>
      </c>
      <c r="G1366" s="2"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4"/>
        <v/>
      </c>
      <c r="G1367" s="2"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4"/>
        <v/>
      </c>
      <c r="G1368" s="2"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4"/>
        <v/>
      </c>
      <c r="G1369" s="2"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4"/>
        <v/>
      </c>
      <c r="G1370" s="2"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4"/>
        <v/>
      </c>
      <c r="G1371" s="2"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4"/>
        <v/>
      </c>
      <c r="G1372" s="2"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4"/>
        <v/>
      </c>
      <c r="G1373" s="2"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4"/>
        <v/>
      </c>
      <c r="G1374" s="2"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4"/>
        <v/>
      </c>
      <c r="G1375" s="2"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4"/>
        <v/>
      </c>
      <c r="G1376" s="2"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4"/>
        <v/>
      </c>
      <c r="G1377" s="2"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4"/>
        <v/>
      </c>
      <c r="G1378" s="2"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4"/>
        <v/>
      </c>
      <c r="G1379" s="2"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4"/>
        <v/>
      </c>
      <c r="G1380" s="2"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4"/>
        <v/>
      </c>
      <c r="G1381" s="2"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4"/>
        <v/>
      </c>
      <c r="G1382" s="2"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4"/>
        <v/>
      </c>
      <c r="G1383" s="2"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4"/>
        <v/>
      </c>
      <c r="G1384" s="2"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4"/>
        <v/>
      </c>
      <c r="G1385" s="2"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4"/>
        <v/>
      </c>
      <c r="G1386" s="2"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4"/>
        <v/>
      </c>
      <c r="G1387" s="2"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4"/>
        <v/>
      </c>
      <c r="G1388" s="2"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4"/>
        <v/>
      </c>
      <c r="G1389" s="2"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4"/>
        <v/>
      </c>
      <c r="G1390" s="2"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4"/>
        <v/>
      </c>
      <c r="G1391" s="2"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4"/>
        <v/>
      </c>
      <c r="G1392" s="2"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4"/>
        <v/>
      </c>
      <c r="G1393" s="2"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4"/>
        <v/>
      </c>
      <c r="G1394" s="2"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4"/>
        <v/>
      </c>
      <c r="G1395" s="2"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4"/>
        <v/>
      </c>
      <c r="G1396" s="2"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4"/>
        <v/>
      </c>
      <c r="G1397" s="2"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4"/>
        <v/>
      </c>
      <c r="G1398" s="2"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4"/>
        <v/>
      </c>
      <c r="G1399" s="2"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4"/>
        <v/>
      </c>
      <c r="G1400" s="2"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4"/>
        <v/>
      </c>
      <c r="G1401" s="2"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4"/>
        <v/>
      </c>
      <c r="G1402" s="2"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4"/>
        <v/>
      </c>
      <c r="G1403" s="2"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4"/>
        <v/>
      </c>
      <c r="G1404" s="2"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4"/>
        <v/>
      </c>
      <c r="G1405" s="2"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4"/>
        <v/>
      </c>
      <c r="G1406" s="2"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4"/>
        <v/>
      </c>
      <c r="G1407" s="2"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4"/>
        <v/>
      </c>
      <c r="G1408" s="2"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4"/>
        <v/>
      </c>
      <c r="G1409" s="2"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4"/>
        <v/>
      </c>
      <c r="G1410" s="2"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4"/>
        <v/>
      </c>
      <c r="G1411" s="2"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4"/>
        <v/>
      </c>
      <c r="G1412" s="2"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4"/>
        <v/>
      </c>
      <c r="G1413" s="2"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4"/>
        <v/>
      </c>
      <c r="G1414" s="2"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4"/>
        <v/>
      </c>
      <c r="G1415" s="2"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4"/>
        <v/>
      </c>
      <c r="G1416" s="2"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4"/>
        <v/>
      </c>
      <c r="G1417" s="2"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4"/>
        <v/>
      </c>
      <c r="G1418" s="2"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4"/>
        <v/>
      </c>
      <c r="G1419" s="2"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4"/>
        <v/>
      </c>
      <c r="G1420" s="2"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4"/>
        <v/>
      </c>
      <c r="G1421" s="2"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4"/>
        <v/>
      </c>
      <c r="G1422" s="2"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4"/>
        <v/>
      </c>
      <c r="G1423" s="2"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4"/>
        <v/>
      </c>
      <c r="G1424" s="2"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4"/>
        <v/>
      </c>
      <c r="G1425" s="2"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4"/>
        <v/>
      </c>
      <c r="G1426" s="2"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4"/>
        <v/>
      </c>
      <c r="G1427" s="2"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4"/>
        <v/>
      </c>
      <c r="G1428" s="2"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4"/>
        <v/>
      </c>
      <c r="G1429" s="2"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4"/>
        <v/>
      </c>
      <c r="G1430" s="2"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4"/>
        <v/>
      </c>
      <c r="G1431" s="2"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4"/>
        <v/>
      </c>
      <c r="G1432" s="2"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4"/>
        <v/>
      </c>
      <c r="G1433" s="2"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4"/>
        <v/>
      </c>
      <c r="G1434" s="2"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4"/>
        <v/>
      </c>
      <c r="G1435" s="2"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4"/>
        <v/>
      </c>
      <c r="G1436" s="2"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4"/>
        <v/>
      </c>
      <c r="G1437" s="2"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4"/>
        <v/>
      </c>
      <c r="G1438" s="2"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4"/>
        <v/>
      </c>
      <c r="G1439" s="2"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4"/>
        <v/>
      </c>
      <c r="G1440" s="2"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4"/>
        <v/>
      </c>
      <c r="G1441" s="2"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4"/>
        <v/>
      </c>
      <c r="G1442" s="2"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4"/>
        <v/>
      </c>
      <c r="G1443" s="2"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4"/>
        <v/>
      </c>
      <c r="G1444" s="2"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4"/>
        <v/>
      </c>
      <c r="G1445" s="2"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4"/>
        <v/>
      </c>
      <c r="G1446" s="2"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4"/>
        <v/>
      </c>
      <c r="G1447" s="2"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4"/>
        <v/>
      </c>
      <c r="G1448" s="2"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4"/>
        <v/>
      </c>
      <c r="G1449" s="2"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4"/>
        <v/>
      </c>
      <c r="G1450" s="2"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4"/>
        <v/>
      </c>
      <c r="G1451" s="2"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4"/>
        <v/>
      </c>
      <c r="G1452" s="2"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4"/>
        <v/>
      </c>
      <c r="G1453" s="2"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4"/>
        <v/>
      </c>
      <c r="G1454" s="2"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4"/>
        <v/>
      </c>
      <c r="G1455" s="2"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4"/>
        <v/>
      </c>
      <c r="G1456" s="2"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4"/>
        <v/>
      </c>
      <c r="G1457" s="2"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4"/>
        <v/>
      </c>
      <c r="G1458" s="2"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4"/>
        <v/>
      </c>
      <c r="G1459" s="2"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4"/>
        <v/>
      </c>
      <c r="G1460" s="2"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4"/>
        <v/>
      </c>
      <c r="G1461" s="2"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4"/>
        <v/>
      </c>
      <c r="G1462" s="2"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4"/>
        <v/>
      </c>
      <c r="G1463" s="2"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4"/>
        <v/>
      </c>
      <c r="G1464" s="2"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4"/>
        <v/>
      </c>
      <c r="G1465" s="2"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4"/>
        <v/>
      </c>
      <c r="G1466" s="2"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4"/>
        <v/>
      </c>
      <c r="G1467" s="2"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4"/>
        <v/>
      </c>
      <c r="G1468" s="2"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4"/>
        <v/>
      </c>
      <c r="G1469" s="2"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4"/>
        <v/>
      </c>
      <c r="G1470" s="2"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4"/>
        <v/>
      </c>
      <c r="G1471" s="2"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4"/>
        <v/>
      </c>
      <c r="G1472" s="2"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4"/>
        <v/>
      </c>
      <c r="G1473" s="2"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4"/>
        <v/>
      </c>
      <c r="G1474" s="2"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4"/>
        <v/>
      </c>
      <c r="G1475" s="2"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4"/>
        <v/>
      </c>
      <c r="G1476" s="2"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4"/>
        <v/>
      </c>
      <c r="G1477" s="2"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4"/>
        <v/>
      </c>
      <c r="G1478" s="2"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4"/>
        <v/>
      </c>
      <c r="G1479" s="2"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4"/>
        <v/>
      </c>
      <c r="G1480" s="2"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4"/>
        <v/>
      </c>
      <c r="G1481" s="2"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4"/>
        <v/>
      </c>
      <c r="G1482" s="2"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4"/>
        <v/>
      </c>
      <c r="G1483" s="2"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4"/>
        <v/>
      </c>
      <c r="G1484" s="2"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4"/>
        <v/>
      </c>
      <c r="G1485" s="2"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4"/>
        <v/>
      </c>
      <c r="G1486" s="2"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4"/>
        <v/>
      </c>
      <c r="G1487" s="2"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4"/>
        <v/>
      </c>
      <c r="G1488" s="2"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4"/>
        <v/>
      </c>
      <c r="G1489" s="2"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4"/>
        <v/>
      </c>
      <c r="G1490" s="2"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4"/>
        <v/>
      </c>
      <c r="G1491" s="2"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4"/>
        <v/>
      </c>
      <c r="G1492" s="2"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4"/>
        <v/>
      </c>
      <c r="G1493" s="2"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4"/>
        <v/>
      </c>
      <c r="G1494" s="2"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4"/>
        <v/>
      </c>
      <c r="G1495" s="2"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4"/>
        <v/>
      </c>
      <c r="G1496" s="2"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4"/>
        <v/>
      </c>
      <c r="G1497" s="2"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4"/>
        <v/>
      </c>
      <c r="G1498" s="2"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4"/>
        <v/>
      </c>
      <c r="G1499" s="2"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4"/>
        <v/>
      </c>
      <c r="G1500" s="2"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4"/>
        <v/>
      </c>
      <c r="G1501" s="2"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4"/>
        <v/>
      </c>
      <c r="G1502" s="2"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4"/>
        <v/>
      </c>
      <c r="G1503" s="2"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4"/>
        <v/>
      </c>
      <c r="G1504" s="2"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4"/>
        <v/>
      </c>
      <c r="G1505" s="2"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4"/>
        <v/>
      </c>
      <c r="G1506" s="2"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4"/>
        <v/>
      </c>
      <c r="G1507" s="2"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4"/>
        <v/>
      </c>
      <c r="G1508" s="2"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4"/>
        <v/>
      </c>
      <c r="G1509" s="2"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4"/>
        <v/>
      </c>
      <c r="G1510" s="2"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4"/>
        <v/>
      </c>
      <c r="G1511" s="2"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4"/>
        <v/>
      </c>
      <c r="G1512" s="2"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4"/>
        <v/>
      </c>
      <c r="G1513" s="2"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4"/>
        <v/>
      </c>
      <c r="G1514" s="2"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4"/>
        <v/>
      </c>
      <c r="G1515" s="2"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4"/>
        <v/>
      </c>
      <c r="G1516" s="2"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4"/>
        <v/>
      </c>
      <c r="G1517" s="2"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4"/>
        <v/>
      </c>
      <c r="G1518" s="2"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4"/>
        <v/>
      </c>
      <c r="G1519" s="2"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4"/>
        <v/>
      </c>
      <c r="G1520" s="2"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4"/>
        <v/>
      </c>
      <c r="G1521" s="2"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4"/>
        <v/>
      </c>
      <c r="G1522" s="2"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4"/>
        <v/>
      </c>
      <c r="G1523" s="2"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4"/>
        <v/>
      </c>
      <c r="G1524" s="2"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4"/>
        <v/>
      </c>
      <c r="G1525" s="2"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4"/>
        <v/>
      </c>
      <c r="G1526" s="2"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4"/>
        <v/>
      </c>
      <c r="G1527" s="2"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4"/>
        <v/>
      </c>
      <c r="G1528" s="2"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4"/>
        <v/>
      </c>
      <c r="G1529" s="2"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4"/>
        <v/>
      </c>
      <c r="G1530" s="2"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4"/>
        <v/>
      </c>
      <c r="G1531" s="2"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4"/>
        <v/>
      </c>
      <c r="G1532" s="2"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4"/>
        <v/>
      </c>
      <c r="G1533" s="2"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4"/>
        <v/>
      </c>
      <c r="G1534" s="2"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4"/>
        <v/>
      </c>
      <c r="G1535" s="2"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4"/>
        <v/>
      </c>
      <c r="G1536" s="2"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4"/>
        <v/>
      </c>
      <c r="G1537" s="2"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4"/>
        <v/>
      </c>
      <c r="G1538" s="2"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4"/>
        <v/>
      </c>
      <c r="G1539" s="2"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4"/>
        <v/>
      </c>
      <c r="G1540" s="2"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4"/>
        <v/>
      </c>
      <c r="G1541" s="2"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4"/>
        <v/>
      </c>
      <c r="G1542" s="2"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4"/>
        <v/>
      </c>
      <c r="G1543" s="2"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4"/>
        <v/>
      </c>
      <c r="G1544" s="2"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4"/>
        <v/>
      </c>
      <c r="G1545" s="2"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4"/>
        <v/>
      </c>
      <c r="G1546" s="2"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4"/>
        <v/>
      </c>
      <c r="G1547" s="2"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4"/>
        <v/>
      </c>
      <c r="G1548" s="2"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4"/>
        <v/>
      </c>
      <c r="G1549" s="2"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4"/>
        <v/>
      </c>
      <c r="G1550" s="2"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4"/>
        <v/>
      </c>
      <c r="G1551" s="2"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4"/>
        <v/>
      </c>
      <c r="G1552" s="2"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4"/>
        <v/>
      </c>
      <c r="G1553" s="2"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4"/>
        <v/>
      </c>
      <c r="G1554" s="2"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4"/>
        <v/>
      </c>
      <c r="G1555" s="2"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4"/>
        <v/>
      </c>
      <c r="G1556" s="2"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4"/>
        <v/>
      </c>
      <c r="G1557" s="2"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4"/>
        <v/>
      </c>
      <c r="G1558" s="2"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4"/>
        <v/>
      </c>
      <c r="G1559" s="2"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4"/>
        <v/>
      </c>
      <c r="G1560" s="2"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4"/>
        <v/>
      </c>
      <c r="G1561" s="2"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4"/>
        <v/>
      </c>
      <c r="G1562" s="2"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4"/>
        <v/>
      </c>
      <c r="G1563" s="2"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4"/>
        <v/>
      </c>
      <c r="G1564" s="2"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4"/>
        <v/>
      </c>
      <c r="G1565" s="2"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4"/>
        <v/>
      </c>
      <c r="G1566" s="2"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4"/>
        <v/>
      </c>
      <c r="G1567" s="2"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4"/>
        <v/>
      </c>
      <c r="G1568" s="2"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4"/>
        <v/>
      </c>
      <c r="G1569" s="2"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4"/>
        <v/>
      </c>
      <c r="G1570" s="2"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4"/>
        <v/>
      </c>
      <c r="G1571" s="2"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4"/>
        <v/>
      </c>
      <c r="G1572" s="2"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4"/>
        <v/>
      </c>
      <c r="G1573" s="2"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4"/>
        <v/>
      </c>
      <c r="G1574" s="2"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4"/>
        <v/>
      </c>
      <c r="G1575" s="2"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4"/>
        <v/>
      </c>
      <c r="G1576" s="2"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4"/>
        <v/>
      </c>
      <c r="G1577" s="2"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4"/>
        <v/>
      </c>
      <c r="G1578" s="2"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4"/>
        <v/>
      </c>
      <c r="G1579" s="2"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4"/>
        <v/>
      </c>
      <c r="G1580" s="2"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4"/>
        <v/>
      </c>
      <c r="G1581" s="2"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4"/>
        <v/>
      </c>
      <c r="G1582" s="2"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4"/>
        <v/>
      </c>
      <c r="G1583" s="2"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4"/>
        <v/>
      </c>
      <c r="G1584" s="2"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4"/>
        <v/>
      </c>
      <c r="G1585" s="2"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4"/>
        <v/>
      </c>
      <c r="G1586" s="2"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4"/>
        <v/>
      </c>
      <c r="G1587" s="2"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4"/>
        <v/>
      </c>
      <c r="G1588" s="2"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4"/>
        <v/>
      </c>
      <c r="G1589" s="2"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4"/>
        <v/>
      </c>
      <c r="G1590" s="2"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4"/>
        <v/>
      </c>
      <c r="G1591" s="2"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4"/>
        <v/>
      </c>
      <c r="G1592" s="2"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4"/>
        <v/>
      </c>
      <c r="G1593" s="2"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4"/>
        <v/>
      </c>
      <c r="G1594" s="2"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4"/>
        <v/>
      </c>
      <c r="G1595" s="2"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4"/>
        <v/>
      </c>
      <c r="G1596" s="2"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4"/>
        <v/>
      </c>
      <c r="G1597" s="2"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4"/>
        <v/>
      </c>
      <c r="G1598" s="2"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4"/>
        <v/>
      </c>
      <c r="G1599" s="2"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4"/>
        <v/>
      </c>
      <c r="G1600" s="2"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4"/>
        <v/>
      </c>
      <c r="G1601" s="2"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4"/>
        <v/>
      </c>
      <c r="G1602" s="2"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4"/>
        <v/>
      </c>
      <c r="G1603" s="2"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4"/>
        <v/>
      </c>
      <c r="G1604" s="2"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4"/>
        <v/>
      </c>
      <c r="G1605" s="2"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4"/>
        <v/>
      </c>
      <c r="G1606" s="2"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4"/>
        <v/>
      </c>
      <c r="G1607" s="2"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4"/>
        <v/>
      </c>
      <c r="G1608" s="2"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4"/>
        <v/>
      </c>
      <c r="G1609" s="2"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4"/>
        <v/>
      </c>
      <c r="G1610" s="2"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4"/>
        <v/>
      </c>
      <c r="G1611" s="2"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4"/>
        <v/>
      </c>
      <c r="G1612" s="2"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4"/>
        <v/>
      </c>
      <c r="G1613" s="2"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4"/>
        <v/>
      </c>
      <c r="G1614" s="2"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4"/>
        <v/>
      </c>
      <c r="G1615" s="2"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4"/>
        <v/>
      </c>
      <c r="G1616" s="2"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4"/>
        <v/>
      </c>
      <c r="G1617" s="2"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4"/>
        <v/>
      </c>
      <c r="G1618" s="2"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4"/>
        <v/>
      </c>
      <c r="G1619" s="2"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4"/>
        <v/>
      </c>
      <c r="G1620" s="2"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4"/>
        <v/>
      </c>
      <c r="G1621" s="2"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4"/>
        <v/>
      </c>
      <c r="G1622" s="2"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4"/>
        <v/>
      </c>
      <c r="G1623" s="2"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4"/>
        <v/>
      </c>
      <c r="G1624" s="2"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4"/>
        <v/>
      </c>
      <c r="G1625" s="2"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4"/>
        <v/>
      </c>
      <c r="G1626" s="2"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4"/>
        <v/>
      </c>
      <c r="G1627" s="2"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4"/>
        <v/>
      </c>
      <c r="G1628" s="2"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4"/>
        <v/>
      </c>
      <c r="G1629" s="2"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4"/>
        <v/>
      </c>
      <c r="G1630" s="2"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4"/>
        <v/>
      </c>
      <c r="G1631" s="2"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4"/>
        <v/>
      </c>
      <c r="G1632" s="2"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4"/>
        <v/>
      </c>
      <c r="G1633" s="2"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4"/>
        <v/>
      </c>
      <c r="G1634" s="2"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4"/>
        <v/>
      </c>
      <c r="G1635" s="2"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4"/>
        <v/>
      </c>
      <c r="G1636" s="2"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4"/>
        <v/>
      </c>
      <c r="G1637" s="2"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4"/>
        <v/>
      </c>
      <c r="G1638" s="2"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4"/>
        <v/>
      </c>
      <c r="G1639" s="2"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4"/>
        <v/>
      </c>
      <c r="G1640" s="2"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4"/>
        <v/>
      </c>
      <c r="G1641" s="2"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4"/>
        <v/>
      </c>
      <c r="G1642" s="2"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4"/>
        <v/>
      </c>
      <c r="G1643" s="2"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4"/>
        <v/>
      </c>
      <c r="G1644" s="2"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4"/>
        <v/>
      </c>
      <c r="G1645" s="2"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4"/>
        <v/>
      </c>
      <c r="G1646" s="2"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4"/>
        <v/>
      </c>
      <c r="G1647" s="2"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4"/>
        <v/>
      </c>
      <c r="G1648" s="2"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4"/>
        <v/>
      </c>
      <c r="G1649" s="2"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4"/>
        <v/>
      </c>
      <c r="G1650" s="2"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4"/>
        <v/>
      </c>
      <c r="G1651" s="2"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4"/>
        <v/>
      </c>
      <c r="G1652" s="2"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4"/>
        <v/>
      </c>
      <c r="G1653" s="2"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4"/>
        <v/>
      </c>
      <c r="G1654" s="2"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4"/>
        <v/>
      </c>
      <c r="G1655" s="2"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4"/>
        <v/>
      </c>
      <c r="G1656" s="2"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4"/>
        <v/>
      </c>
      <c r="G1657" s="2"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4"/>
        <v/>
      </c>
      <c r="G1658" s="2"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4"/>
        <v/>
      </c>
      <c r="G1659" s="2"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4"/>
        <v/>
      </c>
      <c r="G1660" s="2"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4"/>
        <v/>
      </c>
      <c r="G1661" s="2"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4"/>
        <v/>
      </c>
      <c r="G1662" s="2"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4"/>
        <v/>
      </c>
      <c r="G1663" s="2"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4"/>
        <v/>
      </c>
      <c r="G1664" s="2"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4"/>
        <v/>
      </c>
      <c r="G1665" s="2"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4"/>
        <v/>
      </c>
      <c r="G1666" s="2"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4"/>
        <v/>
      </c>
      <c r="G1667" s="2"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4"/>
        <v/>
      </c>
      <c r="G1668" s="2"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4"/>
        <v/>
      </c>
      <c r="G1669" s="2"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4"/>
        <v/>
      </c>
      <c r="G1670" s="2"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4"/>
        <v/>
      </c>
      <c r="G1671" s="2"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4"/>
        <v/>
      </c>
      <c r="G1672" s="2"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4"/>
        <v/>
      </c>
      <c r="G1673" s="2"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4"/>
        <v/>
      </c>
      <c r="G1674" s="2"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4"/>
        <v/>
      </c>
      <c r="G1675" s="2"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4"/>
        <v/>
      </c>
      <c r="G1676" s="2"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4"/>
        <v/>
      </c>
      <c r="G1677" s="2"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4"/>
        <v/>
      </c>
      <c r="G1678" s="2"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4"/>
        <v/>
      </c>
      <c r="G1679" s="2"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4"/>
        <v/>
      </c>
      <c r="G1680" s="2"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4"/>
        <v/>
      </c>
      <c r="G1681" s="2"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4"/>
        <v/>
      </c>
      <c r="G1682" s="2"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4"/>
        <v/>
      </c>
      <c r="G1683" s="2"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4"/>
        <v/>
      </c>
      <c r="G1684" s="2"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4"/>
        <v/>
      </c>
      <c r="G1685" s="2"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4"/>
        <v/>
      </c>
      <c r="G1686" s="2"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4"/>
        <v/>
      </c>
      <c r="G1687" s="2"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4"/>
        <v/>
      </c>
      <c r="G1688" s="2"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4"/>
        <v/>
      </c>
      <c r="G1689" s="2"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4"/>
        <v/>
      </c>
      <c r="G1690" s="2"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4"/>
        <v/>
      </c>
      <c r="G1691" s="2"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4"/>
        <v/>
      </c>
      <c r="G1692" s="2"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4"/>
        <v/>
      </c>
      <c r="G1693" s="2"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4"/>
        <v/>
      </c>
      <c r="G1694" s="2"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4"/>
        <v/>
      </c>
      <c r="G1695" s="2"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4"/>
        <v/>
      </c>
      <c r="G1696" s="2"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4"/>
        <v/>
      </c>
      <c r="G1697" s="2"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4"/>
        <v/>
      </c>
      <c r="G1698" s="2"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4"/>
        <v/>
      </c>
      <c r="G1699" s="2"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4"/>
        <v/>
      </c>
      <c r="G1700" s="2"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4"/>
        <v/>
      </c>
      <c r="G1701" s="2"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4"/>
        <v/>
      </c>
      <c r="G1702" s="2"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4"/>
        <v/>
      </c>
      <c r="G1703" s="2"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4"/>
        <v/>
      </c>
      <c r="G1704" s="2"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4"/>
        <v/>
      </c>
      <c r="G1705" s="2"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4"/>
        <v/>
      </c>
      <c r="G1706" s="2"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4"/>
        <v/>
      </c>
      <c r="G1707" s="2"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4"/>
        <v/>
      </c>
      <c r="G1708" s="2"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4"/>
        <v/>
      </c>
      <c r="G1709" s="2"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4"/>
        <v/>
      </c>
      <c r="G1710" s="2"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4"/>
        <v/>
      </c>
      <c r="G1711" s="2"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4"/>
        <v/>
      </c>
      <c r="G1712" s="2"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4"/>
        <v/>
      </c>
      <c r="G1713" s="2"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4"/>
        <v/>
      </c>
      <c r="G1714" s="2"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4"/>
        <v/>
      </c>
      <c r="G1715" s="2"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4"/>
        <v/>
      </c>
      <c r="G1716" s="2"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4"/>
        <v/>
      </c>
      <c r="G1717" s="2"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4"/>
        <v/>
      </c>
      <c r="G1718" s="2"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4"/>
        <v/>
      </c>
      <c r="G1719" s="2"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4"/>
        <v/>
      </c>
      <c r="G1720" s="2"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4"/>
        <v/>
      </c>
      <c r="G1721" s="2"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4"/>
        <v/>
      </c>
      <c r="G1722" s="2"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4"/>
        <v/>
      </c>
      <c r="G1723" s="2"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4"/>
        <v/>
      </c>
      <c r="G1724" s="2"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4"/>
        <v/>
      </c>
      <c r="G1725" s="2"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4"/>
        <v/>
      </c>
      <c r="G1726" s="2"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4"/>
        <v/>
      </c>
      <c r="G1727" s="2"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4"/>
        <v/>
      </c>
      <c r="G1728" s="2"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4"/>
        <v/>
      </c>
      <c r="G1729" s="2"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4"/>
        <v/>
      </c>
      <c r="G1730" s="2"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4"/>
        <v/>
      </c>
      <c r="G1731" s="2"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4"/>
        <v/>
      </c>
      <c r="G1732" s="2"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4"/>
        <v/>
      </c>
      <c r="G1733" s="2"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4"/>
        <v/>
      </c>
      <c r="G1734" s="2"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4"/>
        <v/>
      </c>
      <c r="G1735" s="2"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89"/>
      <c r="B1736" s="89"/>
      <c r="C1736" s="11"/>
      <c r="D1736" s="11"/>
      <c r="E1736" s="11"/>
      <c r="F1736" s="90" t="str">
        <f t="shared" si="4"/>
        <v/>
      </c>
      <c r="G1736" s="2"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46"/>
      <c r="B1737" s="46"/>
      <c r="C1737" s="17"/>
      <c r="D1737" s="17"/>
      <c r="E1737" s="17"/>
      <c r="F1737" s="91" t="str">
        <f t="shared" si="4"/>
        <v/>
      </c>
      <c r="G1737" s="2"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46"/>
      <c r="B1738" s="46"/>
      <c r="C1738" s="17"/>
      <c r="D1738" s="17"/>
      <c r="E1738" s="17"/>
      <c r="F1738" s="91" t="str">
        <f t="shared" si="4"/>
        <v/>
      </c>
      <c r="G1738" s="2"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46"/>
      <c r="B1739" s="46"/>
      <c r="C1739" s="17"/>
      <c r="D1739" s="17"/>
      <c r="E1739" s="17"/>
      <c r="F1739" s="91" t="str">
        <f t="shared" si="4"/>
        <v/>
      </c>
      <c r="G1739" s="2"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46"/>
      <c r="B1740" s="46"/>
      <c r="C1740" s="17"/>
      <c r="D1740" s="17"/>
      <c r="E1740" s="17"/>
      <c r="F1740" s="91" t="str">
        <f t="shared" si="4"/>
        <v/>
      </c>
      <c r="G1740" s="2"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46"/>
      <c r="B1741" s="46"/>
      <c r="C1741" s="17"/>
      <c r="D1741" s="17"/>
      <c r="E1741" s="17"/>
      <c r="F1741" s="91" t="str">
        <f t="shared" si="4"/>
        <v/>
      </c>
      <c r="G1741" s="2"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46"/>
      <c r="B1742" s="46"/>
      <c r="C1742" s="17"/>
      <c r="D1742" s="17"/>
      <c r="E1742" s="17"/>
      <c r="F1742" s="91" t="str">
        <f t="shared" si="4"/>
        <v/>
      </c>
      <c r="G1742" s="2"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46"/>
      <c r="B1743" s="46"/>
      <c r="C1743" s="17"/>
      <c r="D1743" s="17"/>
      <c r="E1743" s="17"/>
      <c r="F1743" s="91" t="str">
        <f t="shared" si="4"/>
        <v/>
      </c>
      <c r="G1743" s="2"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46"/>
      <c r="B1744" s="46"/>
      <c r="C1744" s="17"/>
      <c r="D1744" s="17"/>
      <c r="E1744" s="17"/>
      <c r="F1744" s="91" t="str">
        <f t="shared" si="4"/>
        <v/>
      </c>
      <c r="G1744" s="2"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46"/>
      <c r="B1745" s="46"/>
      <c r="C1745" s="17"/>
      <c r="D1745" s="17"/>
      <c r="E1745" s="17"/>
      <c r="F1745" s="91" t="str">
        <f t="shared" si="4"/>
        <v/>
      </c>
      <c r="G1745" s="2"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46"/>
      <c r="B1746" s="46"/>
      <c r="C1746" s="17"/>
      <c r="D1746" s="17"/>
      <c r="E1746" s="17"/>
      <c r="F1746" s="91" t="str">
        <f t="shared" si="4"/>
        <v/>
      </c>
      <c r="G1746" s="2"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46"/>
      <c r="B1747" s="46"/>
      <c r="C1747" s="17"/>
      <c r="D1747" s="17"/>
      <c r="E1747" s="17"/>
      <c r="F1747" s="91" t="str">
        <f t="shared" si="4"/>
        <v/>
      </c>
      <c r="G1747" s="2"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46"/>
      <c r="B1748" s="46"/>
      <c r="C1748" s="17"/>
      <c r="D1748" s="17"/>
      <c r="E1748" s="17"/>
      <c r="F1748" s="91" t="str">
        <f t="shared" si="4"/>
        <v/>
      </c>
      <c r="G1748" s="2"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46"/>
      <c r="B1749" s="46"/>
      <c r="C1749" s="17"/>
      <c r="D1749" s="17"/>
      <c r="E1749" s="17"/>
      <c r="F1749" s="91" t="str">
        <f t="shared" si="4"/>
        <v/>
      </c>
      <c r="G1749" s="2"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46"/>
      <c r="B1750" s="46"/>
      <c r="C1750" s="17"/>
      <c r="D1750" s="17"/>
      <c r="E1750" s="17"/>
      <c r="F1750" s="91" t="str">
        <f t="shared" si="4"/>
        <v/>
      </c>
      <c r="G1750" s="2"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46"/>
      <c r="B1751" s="46"/>
      <c r="C1751" s="17"/>
      <c r="D1751" s="17"/>
      <c r="E1751" s="17"/>
      <c r="F1751" s="91" t="str">
        <f t="shared" si="4"/>
        <v/>
      </c>
      <c r="G1751" s="2"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46"/>
      <c r="B1752" s="46"/>
      <c r="C1752" s="17"/>
      <c r="D1752" s="17"/>
      <c r="E1752" s="17"/>
      <c r="F1752" s="91" t="str">
        <f t="shared" si="4"/>
        <v/>
      </c>
      <c r="G1752" s="2"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46"/>
      <c r="B1753" s="46"/>
      <c r="C1753" s="17"/>
      <c r="D1753" s="17"/>
      <c r="E1753" s="17"/>
      <c r="F1753" s="91" t="str">
        <f t="shared" si="4"/>
        <v/>
      </c>
      <c r="G1753" s="2"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46"/>
      <c r="B1754" s="46"/>
      <c r="C1754" s="17"/>
      <c r="D1754" s="17"/>
      <c r="E1754" s="17"/>
      <c r="F1754" s="91" t="str">
        <f t="shared" si="4"/>
        <v/>
      </c>
      <c r="G1754" s="2"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46"/>
      <c r="B1755" s="46"/>
      <c r="C1755" s="17"/>
      <c r="D1755" s="17"/>
      <c r="E1755" s="17"/>
      <c r="F1755" s="91" t="str">
        <f t="shared" si="4"/>
        <v/>
      </c>
      <c r="G1755" s="2"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46"/>
      <c r="B1756" s="46"/>
      <c r="C1756" s="17"/>
      <c r="D1756" s="17"/>
      <c r="E1756" s="17"/>
      <c r="F1756" s="91" t="str">
        <f t="shared" si="4"/>
        <v/>
      </c>
      <c r="G1756" s="2"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46"/>
      <c r="B1757" s="46"/>
      <c r="C1757" s="17"/>
      <c r="D1757" s="17"/>
      <c r="E1757" s="17"/>
      <c r="F1757" s="91" t="str">
        <f t="shared" si="4"/>
        <v/>
      </c>
      <c r="G1757" s="2"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46"/>
      <c r="B1758" s="46"/>
      <c r="C1758" s="17"/>
      <c r="D1758" s="17"/>
      <c r="E1758" s="17"/>
      <c r="F1758" s="91" t="str">
        <f t="shared" si="4"/>
        <v/>
      </c>
      <c r="G1758" s="2"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46"/>
      <c r="B1759" s="46"/>
      <c r="C1759" s="17"/>
      <c r="D1759" s="17"/>
      <c r="E1759" s="17"/>
      <c r="F1759" s="91" t="str">
        <f t="shared" si="4"/>
        <v/>
      </c>
      <c r="G1759" s="2"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46"/>
      <c r="B1760" s="46"/>
      <c r="C1760" s="17"/>
      <c r="D1760" s="17"/>
      <c r="E1760" s="17"/>
      <c r="F1760" s="91" t="str">
        <f t="shared" si="4"/>
        <v/>
      </c>
      <c r="G1760" s="2"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46"/>
      <c r="B1761" s="46"/>
      <c r="C1761" s="17"/>
      <c r="D1761" s="17"/>
      <c r="E1761" s="17"/>
      <c r="F1761" s="91" t="str">
        <f t="shared" si="4"/>
        <v/>
      </c>
      <c r="G1761" s="2"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46"/>
      <c r="B1762" s="46"/>
      <c r="C1762" s="17"/>
      <c r="D1762" s="17"/>
      <c r="E1762" s="17"/>
      <c r="F1762" s="91" t="str">
        <f t="shared" si="4"/>
        <v/>
      </c>
      <c r="G1762" s="2"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46"/>
      <c r="B1763" s="46"/>
      <c r="C1763" s="17"/>
      <c r="D1763" s="17"/>
      <c r="E1763" s="17"/>
      <c r="F1763" s="91" t="str">
        <f t="shared" si="4"/>
        <v/>
      </c>
      <c r="G1763" s="2"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46"/>
      <c r="B1764" s="46"/>
      <c r="C1764" s="17"/>
      <c r="D1764" s="17"/>
      <c r="E1764" s="17"/>
      <c r="F1764" s="91" t="str">
        <f t="shared" si="4"/>
        <v/>
      </c>
      <c r="G1764" s="2"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46"/>
      <c r="B1765" s="46"/>
      <c r="C1765" s="17"/>
      <c r="D1765" s="17"/>
      <c r="E1765" s="17"/>
      <c r="F1765" s="91" t="str">
        <f t="shared" si="4"/>
        <v/>
      </c>
      <c r="G1765" s="2"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46"/>
      <c r="B1766" s="46"/>
      <c r="C1766" s="17"/>
      <c r="D1766" s="17"/>
      <c r="E1766" s="17"/>
      <c r="F1766" s="91" t="str">
        <f t="shared" si="4"/>
        <v/>
      </c>
      <c r="G1766" s="2"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46"/>
      <c r="B1767" s="46"/>
      <c r="C1767" s="17"/>
      <c r="D1767" s="17"/>
      <c r="E1767" s="17"/>
      <c r="F1767" s="91" t="str">
        <f t="shared" si="4"/>
        <v/>
      </c>
      <c r="G1767" s="2"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46"/>
      <c r="B1768" s="46"/>
      <c r="C1768" s="17"/>
      <c r="D1768" s="17"/>
      <c r="E1768" s="17"/>
      <c r="F1768" s="91" t="str">
        <f t="shared" si="4"/>
        <v/>
      </c>
      <c r="G1768" s="2"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46"/>
      <c r="B1769" s="46"/>
      <c r="C1769" s="17"/>
      <c r="D1769" s="17"/>
      <c r="E1769" s="17"/>
      <c r="F1769" s="91" t="str">
        <f t="shared" si="4"/>
        <v/>
      </c>
      <c r="G1769" s="2"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46"/>
      <c r="B1770" s="46"/>
      <c r="C1770" s="17"/>
      <c r="D1770" s="17"/>
      <c r="E1770" s="17"/>
      <c r="F1770" s="91" t="str">
        <f t="shared" si="4"/>
        <v/>
      </c>
      <c r="G1770" s="2"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46"/>
      <c r="B1771" s="46"/>
      <c r="C1771" s="17"/>
      <c r="D1771" s="17"/>
      <c r="E1771" s="17"/>
      <c r="F1771" s="91" t="str">
        <f t="shared" si="4"/>
        <v/>
      </c>
      <c r="G1771" s="2"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46"/>
      <c r="B1772" s="46"/>
      <c r="C1772" s="17"/>
      <c r="D1772" s="17"/>
      <c r="E1772" s="17"/>
      <c r="F1772" s="91" t="str">
        <f t="shared" si="4"/>
        <v/>
      </c>
      <c r="G1772" s="2"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46"/>
      <c r="B1773" s="46"/>
      <c r="C1773" s="17"/>
      <c r="D1773" s="17"/>
      <c r="E1773" s="17"/>
      <c r="F1773" s="91" t="str">
        <f t="shared" si="4"/>
        <v/>
      </c>
      <c r="G1773" s="2"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46"/>
      <c r="B1774" s="46"/>
      <c r="C1774" s="17"/>
      <c r="D1774" s="17"/>
      <c r="E1774" s="17"/>
      <c r="F1774" s="91" t="str">
        <f t="shared" si="4"/>
        <v/>
      </c>
      <c r="G1774" s="2"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46"/>
      <c r="B1775" s="46"/>
      <c r="C1775" s="17"/>
      <c r="D1775" s="17"/>
      <c r="E1775" s="17"/>
      <c r="F1775" s="91" t="str">
        <f t="shared" si="4"/>
        <v/>
      </c>
      <c r="G1775" s="2"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46"/>
      <c r="B1776" s="46"/>
      <c r="C1776" s="17"/>
      <c r="D1776" s="17"/>
      <c r="E1776" s="17"/>
      <c r="F1776" s="91" t="str">
        <f t="shared" si="4"/>
        <v/>
      </c>
      <c r="G1776" s="2"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46"/>
      <c r="B1777" s="46"/>
      <c r="C1777" s="17"/>
      <c r="D1777" s="17"/>
      <c r="E1777" s="17"/>
      <c r="F1777" s="91" t="str">
        <f t="shared" si="4"/>
        <v/>
      </c>
      <c r="G1777" s="2"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46"/>
      <c r="B1778" s="46"/>
      <c r="C1778" s="17"/>
      <c r="D1778" s="17"/>
      <c r="E1778" s="17"/>
      <c r="F1778" s="91" t="str">
        <f t="shared" si="4"/>
        <v/>
      </c>
      <c r="G1778" s="2"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46"/>
      <c r="B1779" s="46"/>
      <c r="C1779" s="17"/>
      <c r="D1779" s="17"/>
      <c r="E1779" s="17"/>
      <c r="F1779" s="91" t="str">
        <f t="shared" si="4"/>
        <v/>
      </c>
      <c r="G1779" s="2"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46"/>
      <c r="B1780" s="46"/>
      <c r="C1780" s="17"/>
      <c r="D1780" s="17"/>
      <c r="E1780" s="17"/>
      <c r="F1780" s="91" t="str">
        <f t="shared" si="4"/>
        <v/>
      </c>
      <c r="G1780" s="2"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46"/>
      <c r="B1781" s="46"/>
      <c r="C1781" s="17"/>
      <c r="D1781" s="17"/>
      <c r="E1781" s="17"/>
      <c r="F1781" s="91" t="str">
        <f t="shared" si="4"/>
        <v/>
      </c>
      <c r="G1781" s="2"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46"/>
      <c r="B1782" s="46"/>
      <c r="C1782" s="17"/>
      <c r="D1782" s="17"/>
      <c r="E1782" s="17"/>
      <c r="F1782" s="91" t="str">
        <f t="shared" si="4"/>
        <v/>
      </c>
      <c r="G1782" s="2"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46"/>
      <c r="B1783" s="46"/>
      <c r="C1783" s="17"/>
      <c r="D1783" s="17"/>
      <c r="E1783" s="17"/>
      <c r="F1783" s="91" t="str">
        <f t="shared" si="4"/>
        <v/>
      </c>
      <c r="G1783" s="2"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46"/>
      <c r="B1784" s="46"/>
      <c r="C1784" s="17"/>
      <c r="D1784" s="17"/>
      <c r="E1784" s="17"/>
      <c r="F1784" s="91" t="str">
        <f t="shared" si="4"/>
        <v/>
      </c>
      <c r="G1784" s="2"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46"/>
      <c r="B1785" s="46"/>
      <c r="C1785" s="17"/>
      <c r="D1785" s="17"/>
      <c r="E1785" s="17"/>
      <c r="F1785" s="91" t="str">
        <f t="shared" si="4"/>
        <v/>
      </c>
      <c r="G1785" s="2"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46"/>
      <c r="B1786" s="46"/>
      <c r="C1786" s="17"/>
      <c r="D1786" s="17"/>
      <c r="E1786" s="17"/>
      <c r="F1786" s="91" t="str">
        <f t="shared" si="4"/>
        <v/>
      </c>
      <c r="G1786" s="2"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46"/>
      <c r="B1787" s="46"/>
      <c r="C1787" s="17"/>
      <c r="D1787" s="17"/>
      <c r="E1787" s="17"/>
      <c r="F1787" s="91" t="str">
        <f t="shared" si="4"/>
        <v/>
      </c>
      <c r="G1787" s="2"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46"/>
      <c r="B1788" s="46"/>
      <c r="C1788" s="17"/>
      <c r="D1788" s="17"/>
      <c r="E1788" s="17"/>
      <c r="F1788" s="91" t="str">
        <f t="shared" si="4"/>
        <v/>
      </c>
      <c r="G1788" s="2"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46"/>
      <c r="B1789" s="46"/>
      <c r="C1789" s="17"/>
      <c r="D1789" s="17"/>
      <c r="E1789" s="17"/>
      <c r="F1789" s="91" t="str">
        <f t="shared" si="4"/>
        <v/>
      </c>
      <c r="G1789" s="2"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46"/>
      <c r="B1790" s="46"/>
      <c r="C1790" s="17"/>
      <c r="D1790" s="17"/>
      <c r="E1790" s="17"/>
      <c r="F1790" s="91" t="str">
        <f t="shared" si="4"/>
        <v/>
      </c>
      <c r="G1790" s="2"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46"/>
      <c r="B1791" s="46"/>
      <c r="C1791" s="17"/>
      <c r="D1791" s="17"/>
      <c r="E1791" s="17"/>
      <c r="F1791" s="91" t="str">
        <f t="shared" si="4"/>
        <v/>
      </c>
      <c r="G1791" s="2"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46"/>
      <c r="B1792" s="46"/>
      <c r="C1792" s="17"/>
      <c r="D1792" s="17"/>
      <c r="E1792" s="17"/>
      <c r="F1792" s="91" t="str">
        <f t="shared" si="4"/>
        <v/>
      </c>
      <c r="G1792" s="2"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46"/>
      <c r="B1793" s="46"/>
      <c r="C1793" s="17"/>
      <c r="D1793" s="17"/>
      <c r="E1793" s="17"/>
      <c r="F1793" s="91" t="str">
        <f t="shared" si="4"/>
        <v/>
      </c>
      <c r="G1793" s="2"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46"/>
      <c r="B1794" s="46"/>
      <c r="C1794" s="17"/>
      <c r="D1794" s="17"/>
      <c r="E1794" s="17"/>
      <c r="F1794" s="91" t="str">
        <f t="shared" si="4"/>
        <v/>
      </c>
      <c r="G1794" s="2"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46"/>
      <c r="B1795" s="46"/>
      <c r="C1795" s="17"/>
      <c r="D1795" s="17"/>
      <c r="E1795" s="17"/>
      <c r="F1795" s="91" t="str">
        <f t="shared" si="4"/>
        <v/>
      </c>
      <c r="G1795" s="2"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46"/>
      <c r="B1796" s="46"/>
      <c r="C1796" s="17"/>
      <c r="D1796" s="17"/>
      <c r="E1796" s="17"/>
      <c r="F1796" s="91" t="str">
        <f t="shared" si="4"/>
        <v/>
      </c>
      <c r="G1796" s="2"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46"/>
      <c r="B1797" s="46"/>
      <c r="C1797" s="17"/>
      <c r="D1797" s="17"/>
      <c r="E1797" s="17"/>
      <c r="F1797" s="91" t="str">
        <f t="shared" si="4"/>
        <v/>
      </c>
      <c r="G1797" s="2"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46"/>
      <c r="B1798" s="46"/>
      <c r="C1798" s="17"/>
      <c r="D1798" s="17"/>
      <c r="E1798" s="17"/>
      <c r="F1798" s="91" t="str">
        <f t="shared" si="4"/>
        <v/>
      </c>
      <c r="G1798" s="2"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46"/>
      <c r="B1799" s="46"/>
      <c r="C1799" s="17"/>
      <c r="D1799" s="17"/>
      <c r="E1799" s="17"/>
      <c r="F1799" s="91" t="str">
        <f t="shared" si="4"/>
        <v/>
      </c>
      <c r="G1799" s="2"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46"/>
      <c r="B1800" s="46"/>
      <c r="C1800" s="17"/>
      <c r="D1800" s="17"/>
      <c r="E1800" s="17"/>
      <c r="F1800" s="91" t="str">
        <f t="shared" si="4"/>
        <v/>
      </c>
      <c r="G1800" s="2"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46"/>
      <c r="B1801" s="46"/>
      <c r="C1801" s="17"/>
      <c r="D1801" s="17"/>
      <c r="E1801" s="17"/>
      <c r="F1801" s="91" t="str">
        <f t="shared" si="4"/>
        <v/>
      </c>
      <c r="G1801" s="2"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46"/>
      <c r="B1802" s="46"/>
      <c r="C1802" s="17"/>
      <c r="D1802" s="17"/>
      <c r="E1802" s="17"/>
      <c r="F1802" s="91" t="str">
        <f t="shared" si="4"/>
        <v/>
      </c>
      <c r="G1802" s="2"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46"/>
      <c r="B1803" s="46"/>
      <c r="C1803" s="17"/>
      <c r="D1803" s="17"/>
      <c r="E1803" s="17"/>
      <c r="F1803" s="91" t="str">
        <f t="shared" si="4"/>
        <v/>
      </c>
      <c r="G1803" s="2"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46"/>
      <c r="B1804" s="46"/>
      <c r="C1804" s="17"/>
      <c r="D1804" s="17"/>
      <c r="E1804" s="17"/>
      <c r="F1804" s="91" t="str">
        <f t="shared" si="4"/>
        <v/>
      </c>
      <c r="G1804" s="2"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46"/>
      <c r="B1805" s="46"/>
      <c r="C1805" s="17"/>
      <c r="D1805" s="17"/>
      <c r="E1805" s="17"/>
      <c r="F1805" s="91" t="str">
        <f t="shared" si="4"/>
        <v/>
      </c>
      <c r="G1805" s="2"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46"/>
      <c r="B1806" s="46"/>
      <c r="C1806" s="17"/>
      <c r="D1806" s="17"/>
      <c r="E1806" s="17"/>
      <c r="F1806" s="91" t="str">
        <f t="shared" si="4"/>
        <v/>
      </c>
      <c r="G1806" s="2"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46"/>
      <c r="B1807" s="46"/>
      <c r="C1807" s="17"/>
      <c r="D1807" s="17"/>
      <c r="E1807" s="17"/>
      <c r="F1807" s="91" t="str">
        <f t="shared" si="4"/>
        <v/>
      </c>
      <c r="G1807" s="2"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46"/>
      <c r="B1808" s="46"/>
      <c r="C1808" s="17"/>
      <c r="D1808" s="17"/>
      <c r="E1808" s="17"/>
      <c r="F1808" s="91" t="str">
        <f t="shared" si="4"/>
        <v/>
      </c>
      <c r="G1808" s="2"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46"/>
      <c r="B1809" s="46"/>
      <c r="C1809" s="17"/>
      <c r="D1809" s="17"/>
      <c r="E1809" s="17"/>
      <c r="F1809" s="91" t="str">
        <f t="shared" si="4"/>
        <v/>
      </c>
      <c r="G1809" s="2"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46"/>
      <c r="B1810" s="46"/>
      <c r="C1810" s="17"/>
      <c r="D1810" s="17"/>
      <c r="E1810" s="17"/>
      <c r="F1810" s="91" t="str">
        <f t="shared" si="4"/>
        <v/>
      </c>
      <c r="G1810" s="2"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46"/>
      <c r="B1811" s="46"/>
      <c r="C1811" s="17"/>
      <c r="D1811" s="17"/>
      <c r="E1811" s="17"/>
      <c r="F1811" s="91" t="str">
        <f t="shared" si="4"/>
        <v/>
      </c>
      <c r="G1811" s="2"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46"/>
      <c r="B1812" s="46"/>
      <c r="C1812" s="17"/>
      <c r="D1812" s="17"/>
      <c r="E1812" s="17"/>
      <c r="F1812" s="91" t="str">
        <f t="shared" si="4"/>
        <v/>
      </c>
      <c r="G1812" s="2"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46"/>
      <c r="B1813" s="46"/>
      <c r="C1813" s="17"/>
      <c r="D1813" s="17"/>
      <c r="E1813" s="17"/>
      <c r="F1813" s="91" t="str">
        <f t="shared" si="4"/>
        <v/>
      </c>
      <c r="G1813" s="2"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46"/>
      <c r="B1814" s="46"/>
      <c r="C1814" s="17"/>
      <c r="D1814" s="17"/>
      <c r="E1814" s="17"/>
      <c r="F1814" s="91" t="str">
        <f t="shared" si="4"/>
        <v/>
      </c>
      <c r="G1814" s="2"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46"/>
      <c r="B1815" s="46"/>
      <c r="C1815" s="17"/>
      <c r="D1815" s="17"/>
      <c r="E1815" s="17"/>
      <c r="F1815" s="91" t="str">
        <f t="shared" si="4"/>
        <v/>
      </c>
      <c r="G1815" s="2"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46"/>
      <c r="B1816" s="46"/>
      <c r="C1816" s="17"/>
      <c r="D1816" s="17"/>
      <c r="E1816" s="17"/>
      <c r="F1816" s="91" t="str">
        <f t="shared" si="4"/>
        <v/>
      </c>
      <c r="G1816" s="2"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46"/>
      <c r="B1817" s="46"/>
      <c r="C1817" s="17"/>
      <c r="D1817" s="17"/>
      <c r="E1817" s="17"/>
      <c r="F1817" s="91" t="str">
        <f t="shared" si="4"/>
        <v/>
      </c>
      <c r="G1817" s="2"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46"/>
      <c r="B1818" s="46"/>
      <c r="C1818" s="17"/>
      <c r="D1818" s="17"/>
      <c r="E1818" s="17"/>
      <c r="F1818" s="91" t="str">
        <f t="shared" si="4"/>
        <v/>
      </c>
      <c r="G1818" s="2"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46"/>
      <c r="B1819" s="46"/>
      <c r="C1819" s="17"/>
      <c r="D1819" s="17"/>
      <c r="E1819" s="17"/>
      <c r="F1819" s="91" t="str">
        <f t="shared" si="4"/>
        <v/>
      </c>
      <c r="G1819" s="2"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46"/>
      <c r="B1820" s="46"/>
      <c r="C1820" s="17"/>
      <c r="D1820" s="17"/>
      <c r="E1820" s="17"/>
      <c r="F1820" s="91" t="str">
        <f t="shared" si="4"/>
        <v/>
      </c>
      <c r="G1820" s="2"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46"/>
      <c r="B1821" s="46"/>
      <c r="C1821" s="17"/>
      <c r="D1821" s="17"/>
      <c r="E1821" s="17"/>
      <c r="F1821" s="91" t="str">
        <f t="shared" si="4"/>
        <v/>
      </c>
      <c r="G1821" s="2"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46"/>
      <c r="B1822" s="46"/>
      <c r="C1822" s="17"/>
      <c r="D1822" s="17"/>
      <c r="E1822" s="17"/>
      <c r="F1822" s="91" t="str">
        <f t="shared" si="4"/>
        <v/>
      </c>
      <c r="G1822" s="2"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46"/>
      <c r="B1823" s="46"/>
      <c r="C1823" s="17"/>
      <c r="D1823" s="17"/>
      <c r="E1823" s="17"/>
      <c r="F1823" s="91" t="str">
        <f t="shared" si="4"/>
        <v/>
      </c>
      <c r="G1823" s="2"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46"/>
      <c r="B1824" s="46"/>
      <c r="C1824" s="17"/>
      <c r="D1824" s="17"/>
      <c r="E1824" s="17"/>
      <c r="F1824" s="91" t="str">
        <f t="shared" si="4"/>
        <v/>
      </c>
      <c r="G1824" s="2"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46"/>
      <c r="B1825" s="46"/>
      <c r="C1825" s="17"/>
      <c r="D1825" s="17"/>
      <c r="E1825" s="17"/>
      <c r="F1825" s="91" t="str">
        <f t="shared" si="4"/>
        <v/>
      </c>
      <c r="G1825" s="2"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46"/>
      <c r="B1826" s="46"/>
      <c r="C1826" s="17"/>
      <c r="D1826" s="17"/>
      <c r="E1826" s="17"/>
      <c r="F1826" s="91" t="str">
        <f t="shared" si="4"/>
        <v/>
      </c>
      <c r="G1826" s="2"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46"/>
      <c r="B1827" s="46"/>
      <c r="C1827" s="17"/>
      <c r="D1827" s="17"/>
      <c r="E1827" s="17"/>
      <c r="F1827" s="91" t="str">
        <f t="shared" si="4"/>
        <v/>
      </c>
      <c r="G1827" s="2"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46"/>
      <c r="B1828" s="46"/>
      <c r="C1828" s="17"/>
      <c r="D1828" s="17"/>
      <c r="E1828" s="17"/>
      <c r="F1828" s="91" t="str">
        <f t="shared" si="4"/>
        <v/>
      </c>
      <c r="G1828" s="2"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46"/>
      <c r="B1829" s="46"/>
      <c r="C1829" s="17"/>
      <c r="D1829" s="17"/>
      <c r="E1829" s="17"/>
      <c r="F1829" s="91" t="str">
        <f t="shared" si="4"/>
        <v/>
      </c>
      <c r="G1829" s="2"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46"/>
      <c r="B1830" s="46"/>
      <c r="C1830" s="17"/>
      <c r="D1830" s="17"/>
      <c r="E1830" s="17"/>
      <c r="F1830" s="91" t="str">
        <f t="shared" si="4"/>
        <v/>
      </c>
      <c r="G1830" s="2"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46"/>
      <c r="B1831" s="46"/>
      <c r="C1831" s="17"/>
      <c r="D1831" s="17"/>
      <c r="E1831" s="17"/>
      <c r="F1831" s="91" t="str">
        <f t="shared" si="4"/>
        <v/>
      </c>
      <c r="G1831" s="2"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46"/>
      <c r="B1832" s="46"/>
      <c r="C1832" s="17"/>
      <c r="D1832" s="17"/>
      <c r="E1832" s="17"/>
      <c r="F1832" s="91" t="str">
        <f t="shared" si="4"/>
        <v/>
      </c>
      <c r="G1832" s="2"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46"/>
      <c r="B1833" s="46"/>
      <c r="C1833" s="17"/>
      <c r="D1833" s="17"/>
      <c r="E1833" s="17"/>
      <c r="F1833" s="91" t="str">
        <f t="shared" si="4"/>
        <v/>
      </c>
      <c r="G1833" s="2"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46"/>
      <c r="B1834" s="46"/>
      <c r="C1834" s="17"/>
      <c r="D1834" s="17"/>
      <c r="E1834" s="17"/>
      <c r="F1834" s="91" t="str">
        <f t="shared" si="4"/>
        <v/>
      </c>
      <c r="G1834" s="2"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46"/>
      <c r="B1835" s="46"/>
      <c r="C1835" s="17"/>
      <c r="D1835" s="17"/>
      <c r="E1835" s="17"/>
      <c r="F1835" s="91" t="str">
        <f t="shared" si="4"/>
        <v/>
      </c>
      <c r="G1835" s="2"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46"/>
      <c r="B1836" s="46"/>
      <c r="C1836" s="17"/>
      <c r="D1836" s="17"/>
      <c r="E1836" s="17"/>
      <c r="F1836" s="91" t="str">
        <f t="shared" si="4"/>
        <v/>
      </c>
      <c r="G1836" s="2"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46"/>
      <c r="B1837" s="46"/>
      <c r="C1837" s="17"/>
      <c r="D1837" s="17"/>
      <c r="E1837" s="17"/>
      <c r="F1837" s="91" t="str">
        <f t="shared" si="4"/>
        <v/>
      </c>
      <c r="G1837" s="2"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46"/>
      <c r="B1838" s="46"/>
      <c r="C1838" s="17"/>
      <c r="D1838" s="17"/>
      <c r="E1838" s="17"/>
      <c r="F1838" s="91" t="str">
        <f t="shared" si="4"/>
        <v/>
      </c>
      <c r="G1838" s="2"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46"/>
      <c r="B1839" s="46"/>
      <c r="C1839" s="17"/>
      <c r="D1839" s="17"/>
      <c r="E1839" s="17"/>
      <c r="F1839" s="91" t="str">
        <f t="shared" si="4"/>
        <v/>
      </c>
      <c r="G1839" s="2"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46"/>
      <c r="B1840" s="46"/>
      <c r="C1840" s="17"/>
      <c r="D1840" s="17"/>
      <c r="E1840" s="17"/>
      <c r="F1840" s="91" t="str">
        <f t="shared" si="4"/>
        <v/>
      </c>
      <c r="G1840" s="2"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46"/>
      <c r="B1841" s="46"/>
      <c r="C1841" s="17"/>
      <c r="D1841" s="17"/>
      <c r="E1841" s="17"/>
      <c r="F1841" s="91" t="str">
        <f t="shared" si="4"/>
        <v/>
      </c>
      <c r="G1841" s="2"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46"/>
      <c r="B1842" s="46"/>
      <c r="C1842" s="17"/>
      <c r="D1842" s="17"/>
      <c r="E1842" s="17"/>
      <c r="F1842" s="91" t="str">
        <f t="shared" si="4"/>
        <v/>
      </c>
      <c r="G1842" s="2"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46"/>
      <c r="B1843" s="46"/>
      <c r="C1843" s="17"/>
      <c r="D1843" s="17"/>
      <c r="E1843" s="17"/>
      <c r="F1843" s="91" t="str">
        <f t="shared" si="4"/>
        <v/>
      </c>
      <c r="G1843" s="2"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46"/>
      <c r="B1844" s="46"/>
      <c r="C1844" s="17"/>
      <c r="D1844" s="17"/>
      <c r="E1844" s="17"/>
      <c r="F1844" s="91" t="str">
        <f t="shared" si="4"/>
        <v/>
      </c>
      <c r="G1844" s="2"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46"/>
      <c r="B1845" s="46"/>
      <c r="C1845" s="17"/>
      <c r="D1845" s="17"/>
      <c r="E1845" s="17"/>
      <c r="F1845" s="91" t="str">
        <f t="shared" si="4"/>
        <v/>
      </c>
      <c r="G1845" s="2"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46"/>
      <c r="B1846" s="46"/>
      <c r="C1846" s="17"/>
      <c r="D1846" s="17"/>
      <c r="E1846" s="17"/>
      <c r="F1846" s="91" t="str">
        <f t="shared" si="4"/>
        <v/>
      </c>
      <c r="G1846" s="2"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46"/>
      <c r="B1847" s="46"/>
      <c r="C1847" s="17"/>
      <c r="D1847" s="17"/>
      <c r="E1847" s="17"/>
      <c r="F1847" s="91" t="str">
        <f t="shared" si="4"/>
        <v/>
      </c>
      <c r="G1847" s="2"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46"/>
      <c r="B1848" s="46"/>
      <c r="C1848" s="17"/>
      <c r="D1848" s="17"/>
      <c r="E1848" s="17"/>
      <c r="F1848" s="91" t="str">
        <f t="shared" si="4"/>
        <v/>
      </c>
      <c r="G1848" s="2"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46"/>
      <c r="B1849" s="46"/>
      <c r="C1849" s="17"/>
      <c r="D1849" s="17"/>
      <c r="E1849" s="17"/>
      <c r="F1849" s="91" t="str">
        <f t="shared" si="4"/>
        <v/>
      </c>
      <c r="G1849" s="2"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46"/>
      <c r="B1850" s="46"/>
      <c r="C1850" s="17"/>
      <c r="D1850" s="17"/>
      <c r="E1850" s="17"/>
      <c r="F1850" s="91" t="str">
        <f t="shared" si="4"/>
        <v/>
      </c>
      <c r="G1850" s="2"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46"/>
      <c r="B1851" s="46"/>
      <c r="C1851" s="17"/>
      <c r="D1851" s="17"/>
      <c r="E1851" s="17"/>
      <c r="F1851" s="91" t="str">
        <f t="shared" si="4"/>
        <v/>
      </c>
      <c r="G1851" s="2"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46"/>
      <c r="B1852" s="46"/>
      <c r="C1852" s="17"/>
      <c r="D1852" s="17"/>
      <c r="E1852" s="17"/>
      <c r="F1852" s="91" t="str">
        <f t="shared" si="4"/>
        <v/>
      </c>
      <c r="G1852" s="2"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46"/>
      <c r="B1853" s="46"/>
      <c r="C1853" s="17"/>
      <c r="D1853" s="17"/>
      <c r="E1853" s="17"/>
      <c r="F1853" s="91" t="str">
        <f t="shared" si="4"/>
        <v/>
      </c>
      <c r="G1853" s="2"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46"/>
      <c r="B1854" s="46"/>
      <c r="C1854" s="17"/>
      <c r="D1854" s="17"/>
      <c r="E1854" s="17"/>
      <c r="F1854" s="91" t="str">
        <f t="shared" si="4"/>
        <v/>
      </c>
      <c r="G1854" s="2"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46"/>
      <c r="B1855" s="46"/>
      <c r="C1855" s="17"/>
      <c r="D1855" s="17"/>
      <c r="E1855" s="17"/>
      <c r="F1855" s="91" t="str">
        <f t="shared" si="4"/>
        <v/>
      </c>
      <c r="G1855" s="2"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46"/>
      <c r="B1856" s="46"/>
      <c r="C1856" s="17"/>
      <c r="D1856" s="17"/>
      <c r="E1856" s="17"/>
      <c r="F1856" s="91" t="str">
        <f t="shared" si="4"/>
        <v/>
      </c>
      <c r="G1856" s="2"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46"/>
      <c r="B1857" s="46"/>
      <c r="C1857" s="17"/>
      <c r="D1857" s="17"/>
      <c r="E1857" s="17"/>
      <c r="F1857" s="91" t="str">
        <f t="shared" si="4"/>
        <v/>
      </c>
      <c r="G1857" s="2"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46"/>
      <c r="B1858" s="46"/>
      <c r="C1858" s="17"/>
      <c r="D1858" s="17"/>
      <c r="E1858" s="17"/>
      <c r="F1858" s="91" t="str">
        <f t="shared" si="4"/>
        <v/>
      </c>
      <c r="G1858" s="2"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46"/>
      <c r="B1859" s="46"/>
      <c r="C1859" s="17"/>
      <c r="D1859" s="17"/>
      <c r="E1859" s="17"/>
      <c r="F1859" s="91" t="str">
        <f t="shared" si="4"/>
        <v/>
      </c>
      <c r="G1859" s="2"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46"/>
      <c r="B1860" s="46"/>
      <c r="C1860" s="17"/>
      <c r="D1860" s="17"/>
      <c r="E1860" s="17"/>
      <c r="F1860" s="91" t="str">
        <f t="shared" si="4"/>
        <v/>
      </c>
      <c r="G1860" s="2"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46"/>
      <c r="B1861" s="46"/>
      <c r="C1861" s="17"/>
      <c r="D1861" s="17"/>
      <c r="E1861" s="17"/>
      <c r="F1861" s="91" t="str">
        <f t="shared" si="4"/>
        <v/>
      </c>
      <c r="G1861" s="2"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46"/>
      <c r="B1862" s="46"/>
      <c r="C1862" s="17"/>
      <c r="D1862" s="17"/>
      <c r="E1862" s="17"/>
      <c r="F1862" s="91" t="str">
        <f t="shared" si="4"/>
        <v/>
      </c>
      <c r="G1862" s="2"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46"/>
      <c r="B1863" s="46"/>
      <c r="C1863" s="17"/>
      <c r="D1863" s="17"/>
      <c r="E1863" s="17"/>
      <c r="F1863" s="91" t="str">
        <f t="shared" si="4"/>
        <v/>
      </c>
      <c r="G1863" s="2"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46"/>
      <c r="B1864" s="46"/>
      <c r="C1864" s="17"/>
      <c r="D1864" s="17"/>
      <c r="E1864" s="17"/>
      <c r="F1864" s="91" t="str">
        <f t="shared" si="4"/>
        <v/>
      </c>
      <c r="G1864" s="2"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46"/>
      <c r="B1865" s="46"/>
      <c r="C1865" s="17"/>
      <c r="D1865" s="17"/>
      <c r="E1865" s="17"/>
      <c r="F1865" s="91" t="str">
        <f t="shared" si="4"/>
        <v/>
      </c>
      <c r="G1865" s="2"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46"/>
      <c r="B1866" s="46"/>
      <c r="C1866" s="17"/>
      <c r="D1866" s="17"/>
      <c r="E1866" s="17"/>
      <c r="F1866" s="91" t="str">
        <f t="shared" si="4"/>
        <v/>
      </c>
      <c r="G1866" s="2"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46"/>
      <c r="B1867" s="46"/>
      <c r="C1867" s="17"/>
      <c r="D1867" s="17"/>
      <c r="E1867" s="17"/>
      <c r="F1867" s="91" t="str">
        <f t="shared" si="4"/>
        <v/>
      </c>
      <c r="G1867" s="2"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46"/>
      <c r="B1868" s="46"/>
      <c r="C1868" s="17"/>
      <c r="D1868" s="17"/>
      <c r="E1868" s="17"/>
      <c r="F1868" s="91" t="str">
        <f t="shared" si="4"/>
        <v/>
      </c>
      <c r="G1868" s="2"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46"/>
      <c r="B1869" s="46"/>
      <c r="C1869" s="17"/>
      <c r="D1869" s="17"/>
      <c r="E1869" s="17"/>
      <c r="F1869" s="91" t="str">
        <f t="shared" si="4"/>
        <v/>
      </c>
      <c r="G1869" s="2"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46"/>
      <c r="B1870" s="46"/>
      <c r="C1870" s="17"/>
      <c r="D1870" s="17"/>
      <c r="E1870" s="17"/>
      <c r="F1870" s="91" t="str">
        <f t="shared" si="4"/>
        <v/>
      </c>
      <c r="G1870" s="2"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46"/>
      <c r="B1871" s="46"/>
      <c r="C1871" s="17"/>
      <c r="D1871" s="17"/>
      <c r="E1871" s="17"/>
      <c r="F1871" s="91" t="str">
        <f t="shared" si="4"/>
        <v/>
      </c>
      <c r="G1871" s="2"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46"/>
      <c r="B1872" s="46"/>
      <c r="C1872" s="17"/>
      <c r="D1872" s="17"/>
      <c r="E1872" s="17"/>
      <c r="F1872" s="91" t="str">
        <f t="shared" si="4"/>
        <v/>
      </c>
      <c r="G1872" s="2"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46"/>
      <c r="B1873" s="46"/>
      <c r="C1873" s="17"/>
      <c r="D1873" s="17"/>
      <c r="E1873" s="17"/>
      <c r="F1873" s="91" t="str">
        <f t="shared" si="4"/>
        <v/>
      </c>
      <c r="G1873" s="2"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46"/>
      <c r="B1874" s="46"/>
      <c r="C1874" s="17"/>
      <c r="D1874" s="17"/>
      <c r="E1874" s="17"/>
      <c r="F1874" s="91" t="str">
        <f t="shared" si="4"/>
        <v/>
      </c>
      <c r="G1874" s="2"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46"/>
      <c r="B1875" s="46"/>
      <c r="C1875" s="17"/>
      <c r="D1875" s="17"/>
      <c r="E1875" s="17"/>
      <c r="F1875" s="91" t="str">
        <f t="shared" si="4"/>
        <v/>
      </c>
      <c r="G1875" s="2"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46"/>
      <c r="B1876" s="46"/>
      <c r="C1876" s="17"/>
      <c r="D1876" s="17"/>
      <c r="E1876" s="17"/>
      <c r="F1876" s="91" t="str">
        <f t="shared" si="4"/>
        <v/>
      </c>
      <c r="G1876" s="2"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46"/>
      <c r="B1877" s="46"/>
      <c r="C1877" s="17"/>
      <c r="D1877" s="17"/>
      <c r="E1877" s="17"/>
      <c r="F1877" s="91" t="str">
        <f t="shared" si="4"/>
        <v/>
      </c>
      <c r="G1877" s="2"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46"/>
      <c r="B1878" s="46"/>
      <c r="C1878" s="17"/>
      <c r="D1878" s="17"/>
      <c r="E1878" s="17"/>
      <c r="F1878" s="91" t="str">
        <f t="shared" si="4"/>
        <v/>
      </c>
      <c r="G1878" s="2"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46"/>
      <c r="B1879" s="46"/>
      <c r="C1879" s="17"/>
      <c r="D1879" s="17"/>
      <c r="E1879" s="17"/>
      <c r="F1879" s="91" t="str">
        <f t="shared" si="4"/>
        <v/>
      </c>
      <c r="G1879" s="2"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46"/>
      <c r="B1880" s="46"/>
      <c r="C1880" s="17"/>
      <c r="D1880" s="17"/>
      <c r="E1880" s="17"/>
      <c r="F1880" s="91" t="str">
        <f t="shared" si="4"/>
        <v/>
      </c>
      <c r="G1880" s="2"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46"/>
      <c r="B1881" s="46"/>
      <c r="C1881" s="17"/>
      <c r="D1881" s="17"/>
      <c r="E1881" s="17"/>
      <c r="F1881" s="91" t="str">
        <f t="shared" si="4"/>
        <v/>
      </c>
      <c r="G1881" s="2"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46"/>
      <c r="B1882" s="46"/>
      <c r="C1882" s="17"/>
      <c r="D1882" s="17"/>
      <c r="E1882" s="17"/>
      <c r="F1882" s="91" t="str">
        <f t="shared" si="4"/>
        <v/>
      </c>
      <c r="G1882" s="2"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46"/>
      <c r="B1883" s="46"/>
      <c r="C1883" s="17"/>
      <c r="D1883" s="17"/>
      <c r="E1883" s="17"/>
      <c r="F1883" s="91" t="str">
        <f t="shared" si="4"/>
        <v/>
      </c>
      <c r="G1883" s="2"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46"/>
      <c r="B1884" s="46"/>
      <c r="C1884" s="17"/>
      <c r="D1884" s="17"/>
      <c r="E1884" s="17"/>
      <c r="F1884" s="91" t="str">
        <f t="shared" si="4"/>
        <v/>
      </c>
      <c r="G1884" s="2"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46"/>
      <c r="B1885" s="46"/>
      <c r="C1885" s="17"/>
      <c r="D1885" s="17"/>
      <c r="E1885" s="17"/>
      <c r="F1885" s="91" t="str">
        <f t="shared" si="4"/>
        <v/>
      </c>
      <c r="G1885" s="2"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46"/>
      <c r="B1886" s="46"/>
      <c r="C1886" s="17"/>
      <c r="D1886" s="17"/>
      <c r="E1886" s="17"/>
      <c r="F1886" s="91" t="str">
        <f t="shared" si="4"/>
        <v/>
      </c>
      <c r="G1886" s="2"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46"/>
      <c r="B1887" s="46"/>
      <c r="C1887" s="17"/>
      <c r="D1887" s="17"/>
      <c r="E1887" s="17"/>
      <c r="F1887" s="91" t="str">
        <f t="shared" si="4"/>
        <v/>
      </c>
      <c r="G1887" s="2"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46"/>
      <c r="B1888" s="46"/>
      <c r="C1888" s="17"/>
      <c r="D1888" s="17"/>
      <c r="E1888" s="17"/>
      <c r="F1888" s="91" t="str">
        <f t="shared" si="4"/>
        <v/>
      </c>
      <c r="G1888" s="2"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46"/>
      <c r="B1889" s="46"/>
      <c r="C1889" s="17"/>
      <c r="D1889" s="17"/>
      <c r="E1889" s="17"/>
      <c r="F1889" s="91" t="str">
        <f t="shared" si="4"/>
        <v/>
      </c>
      <c r="G1889" s="2"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46"/>
      <c r="B1890" s="46"/>
      <c r="C1890" s="17"/>
      <c r="D1890" s="17"/>
      <c r="E1890" s="17"/>
      <c r="F1890" s="91" t="str">
        <f t="shared" si="4"/>
        <v/>
      </c>
      <c r="G1890" s="2"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46"/>
      <c r="B1891" s="46"/>
      <c r="C1891" s="17"/>
      <c r="D1891" s="17"/>
      <c r="E1891" s="17"/>
      <c r="F1891" s="91" t="str">
        <f t="shared" si="4"/>
        <v/>
      </c>
      <c r="G1891" s="2"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46"/>
      <c r="B1892" s="46"/>
      <c r="C1892" s="17"/>
      <c r="D1892" s="17"/>
      <c r="E1892" s="17"/>
      <c r="F1892" s="91" t="str">
        <f t="shared" si="4"/>
        <v/>
      </c>
      <c r="G1892" s="2"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46"/>
      <c r="B1893" s="46"/>
      <c r="C1893" s="17"/>
      <c r="D1893" s="17"/>
      <c r="E1893" s="17"/>
      <c r="F1893" s="91" t="str">
        <f t="shared" si="4"/>
        <v/>
      </c>
      <c r="G1893" s="11"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46"/>
      <c r="B1894" s="46"/>
      <c r="C1894" s="17"/>
      <c r="D1894" s="17"/>
      <c r="E1894" s="17"/>
      <c r="F1894" s="91" t="str">
        <f t="shared" si="4"/>
        <v/>
      </c>
      <c r="G1894" s="17"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46"/>
      <c r="B1895" s="46"/>
      <c r="C1895" s="17"/>
      <c r="D1895" s="17"/>
      <c r="E1895" s="17"/>
      <c r="F1895" s="91" t="str">
        <f t="shared" si="4"/>
        <v/>
      </c>
      <c r="G1895" s="17"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46"/>
      <c r="B1896" s="46"/>
      <c r="C1896" s="17"/>
      <c r="D1896" s="17"/>
      <c r="E1896" s="17"/>
      <c r="F1896" s="91" t="str">
        <f t="shared" si="4"/>
        <v/>
      </c>
      <c r="G1896" s="17"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46"/>
      <c r="B1897" s="46"/>
      <c r="C1897" s="17"/>
      <c r="D1897" s="17"/>
      <c r="E1897" s="17"/>
      <c r="F1897" s="91" t="str">
        <f t="shared" si="4"/>
        <v/>
      </c>
      <c r="G1897" s="17"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46"/>
      <c r="B1898" s="46"/>
      <c r="C1898" s="17"/>
      <c r="D1898" s="17"/>
      <c r="E1898" s="17"/>
      <c r="F1898" s="91" t="str">
        <f t="shared" si="4"/>
        <v/>
      </c>
      <c r="G1898" s="17"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46"/>
      <c r="B1899" s="46"/>
      <c r="C1899" s="17"/>
      <c r="D1899" s="17"/>
      <c r="E1899" s="17"/>
      <c r="F1899" s="91" t="str">
        <f t="shared" si="4"/>
        <v/>
      </c>
      <c r="G1899" s="17"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46"/>
      <c r="B1900" s="46"/>
      <c r="C1900" s="17"/>
      <c r="D1900" s="17"/>
      <c r="E1900" s="17"/>
      <c r="F1900" s="91" t="str">
        <f t="shared" si="4"/>
        <v/>
      </c>
      <c r="G1900" s="17"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46"/>
      <c r="B1901" s="46"/>
      <c r="C1901" s="17"/>
      <c r="D1901" s="17"/>
      <c r="E1901" s="17"/>
      <c r="F1901" s="91" t="str">
        <f t="shared" si="4"/>
        <v/>
      </c>
      <c r="G1901" s="17"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46"/>
      <c r="B1902" s="46"/>
      <c r="C1902" s="17"/>
      <c r="D1902" s="17"/>
      <c r="E1902" s="17"/>
      <c r="F1902" s="91" t="str">
        <f t="shared" si="4"/>
        <v/>
      </c>
      <c r="G1902" s="17"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46"/>
      <c r="B1903" s="46"/>
      <c r="C1903" s="17"/>
      <c r="D1903" s="17"/>
      <c r="E1903" s="17"/>
      <c r="F1903" s="91" t="str">
        <f t="shared" si="4"/>
        <v/>
      </c>
      <c r="G1903" s="17"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46"/>
      <c r="B1904" s="46"/>
      <c r="C1904" s="17"/>
      <c r="D1904" s="17"/>
      <c r="E1904" s="17"/>
      <c r="F1904" s="91" t="str">
        <f t="shared" si="4"/>
        <v/>
      </c>
      <c r="G1904" s="17"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46"/>
      <c r="B1905" s="46"/>
      <c r="C1905" s="17"/>
      <c r="D1905" s="17"/>
      <c r="E1905" s="17"/>
      <c r="F1905" s="91" t="str">
        <f t="shared" si="4"/>
        <v/>
      </c>
      <c r="G1905" s="17"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46"/>
      <c r="B1906" s="46"/>
      <c r="C1906" s="17"/>
      <c r="D1906" s="17"/>
      <c r="E1906" s="17"/>
      <c r="F1906" s="91" t="str">
        <f t="shared" si="4"/>
        <v/>
      </c>
      <c r="G1906" s="17"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46"/>
      <c r="B1907" s="46"/>
      <c r="C1907" s="17"/>
      <c r="D1907" s="17"/>
      <c r="E1907" s="17"/>
      <c r="F1907" s="91" t="str">
        <f t="shared" si="4"/>
        <v/>
      </c>
      <c r="G1907" s="17"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46"/>
      <c r="B1908" s="46"/>
      <c r="C1908" s="17"/>
      <c r="D1908" s="17"/>
      <c r="E1908" s="17"/>
      <c r="F1908" s="91" t="str">
        <f t="shared" si="4"/>
        <v/>
      </c>
      <c r="G1908" s="17"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46"/>
      <c r="B1909" s="46"/>
      <c r="C1909" s="17"/>
      <c r="D1909" s="17"/>
      <c r="E1909" s="17"/>
      <c r="F1909" s="91" t="str">
        <f t="shared" si="4"/>
        <v/>
      </c>
      <c r="G1909" s="17"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46"/>
      <c r="B1910" s="46"/>
      <c r="C1910" s="17"/>
      <c r="D1910" s="17"/>
      <c r="E1910" s="17"/>
      <c r="F1910" s="91" t="str">
        <f t="shared" si="4"/>
        <v/>
      </c>
      <c r="G1910" s="17"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46"/>
      <c r="B1911" s="46"/>
      <c r="C1911" s="17"/>
      <c r="D1911" s="17"/>
      <c r="E1911" s="17"/>
      <c r="F1911" s="91" t="str">
        <f t="shared" si="4"/>
        <v/>
      </c>
      <c r="G1911" s="17"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46"/>
      <c r="B1912" s="46"/>
      <c r="C1912" s="17"/>
      <c r="D1912" s="17"/>
      <c r="E1912" s="17"/>
      <c r="F1912" s="91" t="str">
        <f t="shared" si="4"/>
        <v/>
      </c>
      <c r="G1912" s="17"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46"/>
      <c r="B1913" s="46"/>
      <c r="C1913" s="17"/>
      <c r="D1913" s="17"/>
      <c r="E1913" s="17"/>
      <c r="F1913" s="91" t="str">
        <f t="shared" si="4"/>
        <v/>
      </c>
      <c r="G1913" s="17"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46"/>
      <c r="B1914" s="46"/>
      <c r="C1914" s="17"/>
      <c r="D1914" s="17"/>
      <c r="E1914" s="17"/>
      <c r="F1914" s="91" t="str">
        <f t="shared" si="4"/>
        <v/>
      </c>
      <c r="G1914" s="17"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46"/>
      <c r="B1915" s="46"/>
      <c r="C1915" s="17"/>
      <c r="D1915" s="17"/>
      <c r="E1915" s="17"/>
      <c r="F1915" s="91" t="str">
        <f t="shared" si="4"/>
        <v/>
      </c>
      <c r="G1915" s="17"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46"/>
      <c r="B1916" s="46"/>
      <c r="C1916" s="17"/>
      <c r="D1916" s="17"/>
      <c r="E1916" s="17"/>
      <c r="F1916" s="91" t="str">
        <f t="shared" si="4"/>
        <v/>
      </c>
      <c r="G1916" s="17"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46"/>
      <c r="B1917" s="46"/>
      <c r="C1917" s="17"/>
      <c r="D1917" s="17"/>
      <c r="E1917" s="17"/>
      <c r="F1917" s="91" t="str">
        <f t="shared" si="4"/>
        <v/>
      </c>
      <c r="G1917" s="17"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46"/>
      <c r="B1918" s="46"/>
      <c r="C1918" s="17"/>
      <c r="D1918" s="17"/>
      <c r="E1918" s="17"/>
      <c r="F1918" s="91" t="str">
        <f t="shared" si="4"/>
        <v/>
      </c>
      <c r="G1918" s="17"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46"/>
      <c r="B1919" s="46"/>
      <c r="C1919" s="17"/>
      <c r="D1919" s="17"/>
      <c r="E1919" s="17"/>
      <c r="F1919" s="91" t="str">
        <f t="shared" si="4"/>
        <v/>
      </c>
      <c r="G1919" s="17"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46"/>
      <c r="B1920" s="46"/>
      <c r="C1920" s="17"/>
      <c r="D1920" s="17"/>
      <c r="E1920" s="17"/>
      <c r="F1920" s="91" t="str">
        <f t="shared" si="4"/>
        <v/>
      </c>
      <c r="G1920" s="17"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46"/>
      <c r="B1921" s="46"/>
      <c r="C1921" s="17"/>
      <c r="D1921" s="17"/>
      <c r="E1921" s="17"/>
      <c r="F1921" s="91" t="str">
        <f t="shared" si="4"/>
        <v/>
      </c>
      <c r="G1921" s="17"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46"/>
      <c r="B1922" s="46"/>
      <c r="C1922" s="17"/>
      <c r="D1922" s="17"/>
      <c r="E1922" s="17"/>
      <c r="F1922" s="91" t="str">
        <f t="shared" si="4"/>
        <v/>
      </c>
      <c r="G1922" s="17"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46"/>
      <c r="B1923" s="46"/>
      <c r="C1923" s="17"/>
      <c r="D1923" s="17"/>
      <c r="E1923" s="17"/>
      <c r="F1923" s="91" t="str">
        <f t="shared" si="4"/>
        <v/>
      </c>
      <c r="G1923" s="17"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46"/>
      <c r="B1924" s="46"/>
      <c r="C1924" s="17"/>
      <c r="D1924" s="17"/>
      <c r="E1924" s="17"/>
      <c r="F1924" s="91" t="str">
        <f t="shared" si="4"/>
        <v/>
      </c>
      <c r="G1924" s="17"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46"/>
      <c r="B1925" s="46"/>
      <c r="C1925" s="17"/>
      <c r="D1925" s="17"/>
      <c r="E1925" s="17"/>
      <c r="F1925" s="91" t="str">
        <f t="shared" si="4"/>
        <v/>
      </c>
      <c r="G1925" s="17"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46"/>
      <c r="B1926" s="46"/>
      <c r="C1926" s="17"/>
      <c r="D1926" s="17"/>
      <c r="E1926" s="17"/>
      <c r="F1926" s="91" t="str">
        <f t="shared" si="4"/>
        <v/>
      </c>
      <c r="G1926" s="17"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46"/>
      <c r="B1927" s="46"/>
      <c r="C1927" s="17"/>
      <c r="D1927" s="17"/>
      <c r="E1927" s="17"/>
      <c r="F1927" s="91" t="str">
        <f t="shared" si="4"/>
        <v/>
      </c>
      <c r="G1927" s="17"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46"/>
      <c r="B1928" s="46"/>
      <c r="C1928" s="17"/>
      <c r="D1928" s="17"/>
      <c r="E1928" s="17"/>
      <c r="F1928" s="91" t="str">
        <f t="shared" si="4"/>
        <v/>
      </c>
      <c r="G1928" s="17"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46"/>
      <c r="B1929" s="46"/>
      <c r="C1929" s="17"/>
      <c r="D1929" s="17"/>
      <c r="E1929" s="17"/>
      <c r="F1929" s="91" t="str">
        <f t="shared" si="4"/>
        <v/>
      </c>
      <c r="G1929" s="17"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46"/>
      <c r="B1930" s="46"/>
      <c r="C1930" s="17"/>
      <c r="D1930" s="17"/>
      <c r="E1930" s="17"/>
      <c r="F1930" s="91" t="str">
        <f t="shared" si="4"/>
        <v/>
      </c>
      <c r="G1930" s="17"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46"/>
      <c r="B1931" s="46"/>
      <c r="C1931" s="17"/>
      <c r="D1931" s="17"/>
      <c r="E1931" s="17"/>
      <c r="F1931" s="91" t="str">
        <f t="shared" si="4"/>
        <v/>
      </c>
      <c r="G1931" s="17"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46"/>
      <c r="B1932" s="46"/>
      <c r="C1932" s="17"/>
      <c r="D1932" s="17"/>
      <c r="E1932" s="17"/>
      <c r="F1932" s="91" t="str">
        <f t="shared" si="4"/>
        <v/>
      </c>
      <c r="G1932" s="17"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46"/>
      <c r="B1933" s="46"/>
      <c r="C1933" s="17"/>
      <c r="D1933" s="17"/>
      <c r="E1933" s="17"/>
      <c r="F1933" s="91" t="str">
        <f t="shared" si="4"/>
        <v/>
      </c>
      <c r="G1933" s="17"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46"/>
      <c r="B1934" s="46"/>
      <c r="C1934" s="17"/>
      <c r="D1934" s="17"/>
      <c r="E1934" s="17"/>
      <c r="F1934" s="91" t="str">
        <f t="shared" si="4"/>
        <v/>
      </c>
      <c r="G1934" s="17"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46"/>
      <c r="B1935" s="46"/>
      <c r="C1935" s="17"/>
      <c r="D1935" s="17"/>
      <c r="E1935" s="17"/>
      <c r="F1935" s="91" t="str">
        <f t="shared" si="4"/>
        <v/>
      </c>
      <c r="G1935" s="17"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46"/>
      <c r="B1936" s="46"/>
      <c r="C1936" s="17"/>
      <c r="D1936" s="17"/>
      <c r="E1936" s="17"/>
      <c r="F1936" s="91" t="str">
        <f t="shared" si="4"/>
        <v/>
      </c>
      <c r="G1936" s="17"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46"/>
      <c r="B1937" s="46"/>
      <c r="C1937" s="17"/>
      <c r="D1937" s="17"/>
      <c r="E1937" s="17"/>
      <c r="F1937" s="91" t="str">
        <f t="shared" si="4"/>
        <v/>
      </c>
      <c r="G1937" s="17"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46"/>
      <c r="B1938" s="46"/>
      <c r="C1938" s="17"/>
      <c r="D1938" s="17"/>
      <c r="E1938" s="17"/>
      <c r="F1938" s="91" t="str">
        <f t="shared" si="4"/>
        <v/>
      </c>
      <c r="G1938" s="17"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46"/>
      <c r="B1939" s="46"/>
      <c r="C1939" s="17"/>
      <c r="D1939" s="17"/>
      <c r="E1939" s="17"/>
      <c r="F1939" s="91" t="str">
        <f t="shared" si="4"/>
        <v/>
      </c>
      <c r="G1939" s="17"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46"/>
      <c r="B1940" s="46"/>
      <c r="C1940" s="17"/>
      <c r="D1940" s="17"/>
      <c r="E1940" s="17"/>
      <c r="F1940" s="91" t="str">
        <f t="shared" si="4"/>
        <v/>
      </c>
      <c r="G1940" s="17"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46"/>
      <c r="B1941" s="46"/>
      <c r="C1941" s="17"/>
      <c r="D1941" s="17"/>
      <c r="E1941" s="17"/>
      <c r="F1941" s="91" t="str">
        <f t="shared" si="4"/>
        <v/>
      </c>
      <c r="G1941" s="17"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46"/>
      <c r="B1942" s="46"/>
      <c r="C1942" s="17"/>
      <c r="D1942" s="17"/>
      <c r="E1942" s="17"/>
      <c r="F1942" s="91" t="str">
        <f t="shared" si="4"/>
        <v/>
      </c>
      <c r="G1942" s="17"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46"/>
      <c r="B1943" s="46"/>
      <c r="C1943" s="17"/>
      <c r="D1943" s="17"/>
      <c r="E1943" s="17"/>
      <c r="F1943" s="91" t="str">
        <f t="shared" si="4"/>
        <v/>
      </c>
      <c r="G1943" s="17"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46"/>
      <c r="B1944" s="46"/>
      <c r="C1944" s="17"/>
      <c r="D1944" s="17"/>
      <c r="E1944" s="17"/>
      <c r="F1944" s="91" t="str">
        <f t="shared" si="4"/>
        <v/>
      </c>
      <c r="G1944" s="17"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46"/>
      <c r="B1945" s="46"/>
      <c r="C1945" s="17"/>
      <c r="D1945" s="17"/>
      <c r="E1945" s="17"/>
      <c r="F1945" s="91" t="str">
        <f t="shared" si="4"/>
        <v/>
      </c>
      <c r="G1945" s="17"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46"/>
      <c r="B1946" s="46"/>
      <c r="C1946" s="17"/>
      <c r="D1946" s="17"/>
      <c r="E1946" s="17"/>
      <c r="F1946" s="91" t="str">
        <f t="shared" si="4"/>
        <v/>
      </c>
      <c r="G1946" s="17"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46"/>
      <c r="B1947" s="46"/>
      <c r="C1947" s="17"/>
      <c r="D1947" s="17"/>
      <c r="E1947" s="17"/>
      <c r="F1947" s="91" t="str">
        <f t="shared" si="4"/>
        <v/>
      </c>
      <c r="G1947" s="17"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46"/>
      <c r="B1948" s="46"/>
      <c r="C1948" s="17"/>
      <c r="D1948" s="17"/>
      <c r="E1948" s="17"/>
      <c r="F1948" s="91" t="str">
        <f t="shared" si="4"/>
        <v/>
      </c>
      <c r="G1948" s="17"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46"/>
      <c r="B1949" s="46"/>
      <c r="C1949" s="17"/>
      <c r="D1949" s="17"/>
      <c r="E1949" s="17"/>
      <c r="F1949" s="91" t="str">
        <f t="shared" si="4"/>
        <v/>
      </c>
      <c r="G1949" s="17"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46"/>
      <c r="B1950" s="46"/>
      <c r="C1950" s="17"/>
      <c r="D1950" s="17"/>
      <c r="E1950" s="17"/>
      <c r="F1950" s="91" t="str">
        <f t="shared" si="4"/>
        <v/>
      </c>
      <c r="G1950" s="17"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46"/>
      <c r="B1951" s="46"/>
      <c r="C1951" s="17"/>
      <c r="D1951" s="17"/>
      <c r="E1951" s="17"/>
      <c r="F1951" s="91" t="str">
        <f t="shared" si="4"/>
        <v/>
      </c>
      <c r="G1951" s="17"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46"/>
      <c r="B1952" s="46"/>
      <c r="C1952" s="17"/>
      <c r="D1952" s="17"/>
      <c r="E1952" s="17"/>
      <c r="F1952" s="91" t="str">
        <f t="shared" si="4"/>
        <v/>
      </c>
      <c r="G1952" s="17"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46"/>
      <c r="B1953" s="46"/>
      <c r="C1953" s="17"/>
      <c r="D1953" s="17"/>
      <c r="E1953" s="17"/>
      <c r="F1953" s="91" t="str">
        <f t="shared" si="4"/>
        <v/>
      </c>
      <c r="G1953" s="17"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46"/>
      <c r="B1954" s="46"/>
      <c r="C1954" s="17"/>
      <c r="D1954" s="17"/>
      <c r="E1954" s="17"/>
      <c r="F1954" s="91" t="str">
        <f t="shared" si="4"/>
        <v/>
      </c>
      <c r="G1954" s="17"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46"/>
      <c r="B1955" s="46"/>
      <c r="C1955" s="17"/>
      <c r="D1955" s="17"/>
      <c r="E1955" s="17"/>
      <c r="F1955" s="91" t="str">
        <f t="shared" si="4"/>
        <v/>
      </c>
      <c r="G1955" s="17"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46"/>
      <c r="B1956" s="46"/>
      <c r="C1956" s="17"/>
      <c r="D1956" s="17"/>
      <c r="E1956" s="17"/>
      <c r="F1956" s="91" t="str">
        <f t="shared" si="4"/>
        <v/>
      </c>
      <c r="G1956" s="17"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46"/>
      <c r="B1957" s="46"/>
      <c r="C1957" s="17"/>
      <c r="D1957" s="17"/>
      <c r="E1957" s="17"/>
      <c r="F1957" s="91" t="str">
        <f t="shared" si="4"/>
        <v/>
      </c>
      <c r="G1957" s="17"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46"/>
      <c r="B1958" s="46"/>
      <c r="C1958" s="17"/>
      <c r="D1958" s="17"/>
      <c r="E1958" s="17"/>
      <c r="F1958" s="91" t="str">
        <f t="shared" si="4"/>
        <v/>
      </c>
      <c r="G1958" s="17"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46"/>
      <c r="B1959" s="46"/>
      <c r="C1959" s="17"/>
      <c r="D1959" s="17"/>
      <c r="E1959" s="17"/>
      <c r="F1959" s="91" t="str">
        <f t="shared" si="4"/>
        <v/>
      </c>
      <c r="G1959" s="17"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46"/>
      <c r="B1960" s="46"/>
      <c r="C1960" s="17"/>
      <c r="D1960" s="17"/>
      <c r="E1960" s="17"/>
      <c r="F1960" s="91" t="str">
        <f t="shared" si="4"/>
        <v/>
      </c>
      <c r="G1960" s="17"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46"/>
      <c r="B1961" s="46"/>
      <c r="C1961" s="17"/>
      <c r="D1961" s="17"/>
      <c r="E1961" s="17"/>
      <c r="F1961" s="91" t="str">
        <f t="shared" si="4"/>
        <v/>
      </c>
      <c r="G1961" s="17"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46"/>
      <c r="B1962" s="46"/>
      <c r="C1962" s="17"/>
      <c r="D1962" s="17"/>
      <c r="E1962" s="17"/>
      <c r="F1962" s="91" t="str">
        <f t="shared" si="4"/>
        <v/>
      </c>
      <c r="G1962" s="17"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46"/>
      <c r="B1963" s="46"/>
      <c r="C1963" s="17"/>
      <c r="D1963" s="17"/>
      <c r="E1963" s="17"/>
      <c r="F1963" s="91" t="str">
        <f t="shared" si="4"/>
        <v/>
      </c>
      <c r="G1963" s="17"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46"/>
      <c r="B1964" s="46"/>
      <c r="C1964" s="17"/>
      <c r="D1964" s="17"/>
      <c r="E1964" s="17"/>
      <c r="F1964" s="91" t="str">
        <f t="shared" si="4"/>
        <v/>
      </c>
      <c r="G1964" s="17"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46"/>
      <c r="B1965" s="46"/>
      <c r="C1965" s="17"/>
      <c r="D1965" s="17"/>
      <c r="E1965" s="17"/>
      <c r="F1965" s="91" t="str">
        <f t="shared" si="4"/>
        <v/>
      </c>
      <c r="G1965" s="17"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46"/>
      <c r="B1966" s="46"/>
      <c r="C1966" s="17"/>
      <c r="D1966" s="17"/>
      <c r="E1966" s="17"/>
      <c r="F1966" s="91" t="str">
        <f t="shared" si="4"/>
        <v/>
      </c>
      <c r="G1966" s="17"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46"/>
      <c r="B1967" s="46"/>
      <c r="C1967" s="17"/>
      <c r="D1967" s="17"/>
      <c r="E1967" s="17"/>
      <c r="F1967" s="91" t="str">
        <f t="shared" si="4"/>
        <v/>
      </c>
      <c r="G1967" s="17"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46"/>
      <c r="B1968" s="46"/>
      <c r="C1968" s="17"/>
      <c r="D1968" s="17"/>
      <c r="E1968" s="17"/>
      <c r="F1968" s="91" t="str">
        <f t="shared" si="4"/>
        <v/>
      </c>
      <c r="G1968" s="17"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46"/>
      <c r="B1969" s="46"/>
      <c r="C1969" s="17"/>
      <c r="D1969" s="17"/>
      <c r="E1969" s="17"/>
      <c r="F1969" s="91" t="str">
        <f t="shared" si="4"/>
        <v/>
      </c>
      <c r="G1969" s="17"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46"/>
      <c r="B1970" s="46"/>
      <c r="C1970" s="17"/>
      <c r="D1970" s="17"/>
      <c r="E1970" s="17"/>
      <c r="F1970" s="91" t="str">
        <f t="shared" si="4"/>
        <v/>
      </c>
      <c r="G1970" s="17"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46"/>
      <c r="B1971" s="46"/>
      <c r="C1971" s="17"/>
      <c r="D1971" s="17"/>
      <c r="E1971" s="17"/>
      <c r="F1971" s="91" t="str">
        <f t="shared" si="4"/>
        <v/>
      </c>
      <c r="G1971" s="17"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46"/>
      <c r="B1972" s="46"/>
      <c r="C1972" s="17"/>
      <c r="D1972" s="17"/>
      <c r="E1972" s="17"/>
      <c r="F1972" s="91" t="str">
        <f t="shared" si="4"/>
        <v/>
      </c>
      <c r="G1972" s="17"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46"/>
      <c r="B1973" s="46"/>
      <c r="C1973" s="17"/>
      <c r="D1973" s="17"/>
      <c r="E1973" s="17"/>
      <c r="F1973" s="91" t="str">
        <f t="shared" si="4"/>
        <v/>
      </c>
      <c r="G1973" s="17"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46"/>
      <c r="B1974" s="46"/>
      <c r="C1974" s="17"/>
      <c r="D1974" s="17"/>
      <c r="E1974" s="17"/>
      <c r="F1974" s="91" t="str">
        <f t="shared" si="4"/>
        <v/>
      </c>
      <c r="G1974" s="17"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46"/>
      <c r="B1975" s="46"/>
      <c r="C1975" s="17"/>
      <c r="D1975" s="17"/>
      <c r="E1975" s="17"/>
      <c r="F1975" s="91" t="str">
        <f t="shared" si="4"/>
        <v/>
      </c>
      <c r="G1975" s="17"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46"/>
      <c r="B1976" s="46"/>
      <c r="C1976" s="17"/>
      <c r="D1976" s="17"/>
      <c r="E1976" s="17"/>
      <c r="F1976" s="91" t="str">
        <f t="shared" si="4"/>
        <v/>
      </c>
      <c r="G1976" s="17"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46"/>
      <c r="B1977" s="46"/>
      <c r="C1977" s="17"/>
      <c r="D1977" s="17"/>
      <c r="E1977" s="17"/>
      <c r="F1977" s="91" t="str">
        <f t="shared" si="4"/>
        <v/>
      </c>
      <c r="G1977" s="17"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46"/>
      <c r="B1978" s="46"/>
      <c r="C1978" s="17"/>
      <c r="D1978" s="17"/>
      <c r="E1978" s="17"/>
      <c r="F1978" s="91" t="str">
        <f t="shared" si="4"/>
        <v/>
      </c>
      <c r="G1978" s="17"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46"/>
      <c r="B1979" s="46"/>
      <c r="C1979" s="17"/>
      <c r="D1979" s="17"/>
      <c r="E1979" s="17"/>
      <c r="F1979" s="91" t="str">
        <f t="shared" si="4"/>
        <v/>
      </c>
      <c r="G1979" s="17"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46"/>
      <c r="B1980" s="46"/>
      <c r="C1980" s="17"/>
      <c r="D1980" s="17"/>
      <c r="E1980" s="17"/>
      <c r="F1980" s="91" t="str">
        <f t="shared" si="4"/>
        <v/>
      </c>
      <c r="G1980" s="17"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46"/>
      <c r="B1981" s="46"/>
      <c r="C1981" s="17"/>
      <c r="D1981" s="17"/>
      <c r="E1981" s="17"/>
      <c r="F1981" s="91" t="str">
        <f t="shared" si="4"/>
        <v/>
      </c>
      <c r="G1981" s="17"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46"/>
      <c r="B1982" s="46"/>
      <c r="C1982" s="17"/>
      <c r="D1982" s="17"/>
      <c r="E1982" s="17"/>
      <c r="F1982" s="91" t="str">
        <f t="shared" si="4"/>
        <v/>
      </c>
      <c r="G1982" s="17"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46"/>
      <c r="B1983" s="46"/>
      <c r="C1983" s="17"/>
      <c r="D1983" s="17"/>
      <c r="E1983" s="17"/>
      <c r="F1983" s="91" t="str">
        <f t="shared" si="4"/>
        <v/>
      </c>
      <c r="G1983" s="17"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46"/>
      <c r="B1984" s="46"/>
      <c r="C1984" s="17"/>
      <c r="D1984" s="17"/>
      <c r="E1984" s="17"/>
      <c r="F1984" s="91" t="str">
        <f t="shared" si="4"/>
        <v/>
      </c>
      <c r="G1984" s="17"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46"/>
      <c r="B1985" s="46"/>
      <c r="C1985" s="17"/>
      <c r="D1985" s="17"/>
      <c r="E1985" s="17"/>
      <c r="F1985" s="91" t="str">
        <f t="shared" si="4"/>
        <v/>
      </c>
      <c r="G1985" s="17"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46"/>
      <c r="B1986" s="46"/>
      <c r="C1986" s="17"/>
      <c r="D1986" s="17"/>
      <c r="E1986" s="17"/>
      <c r="F1986" s="91" t="str">
        <f t="shared" si="4"/>
        <v/>
      </c>
      <c r="G1986" s="17"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46"/>
      <c r="B1987" s="46"/>
      <c r="C1987" s="17"/>
      <c r="D1987" s="17"/>
      <c r="E1987" s="17"/>
      <c r="F1987" s="91" t="str">
        <f t="shared" si="4"/>
        <v/>
      </c>
      <c r="G1987" s="17"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46"/>
      <c r="B1988" s="46"/>
      <c r="C1988" s="17"/>
      <c r="D1988" s="17"/>
      <c r="E1988" s="17"/>
      <c r="F1988" s="91" t="str">
        <f t="shared" si="4"/>
        <v/>
      </c>
      <c r="G1988" s="17"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46"/>
      <c r="B1989" s="46"/>
      <c r="C1989" s="17"/>
      <c r="D1989" s="17"/>
      <c r="E1989" s="17"/>
      <c r="F1989" s="91" t="str">
        <f t="shared" si="4"/>
        <v/>
      </c>
      <c r="G1989" s="17"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46"/>
      <c r="B1990" s="46"/>
      <c r="C1990" s="17"/>
      <c r="D1990" s="17"/>
      <c r="E1990" s="17"/>
      <c r="F1990" s="91" t="str">
        <f t="shared" si="4"/>
        <v/>
      </c>
      <c r="G1990" s="17"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46"/>
      <c r="B1991" s="46"/>
      <c r="C1991" s="17"/>
      <c r="D1991" s="17"/>
      <c r="E1991" s="17"/>
      <c r="F1991" s="91" t="str">
        <f t="shared" si="4"/>
        <v/>
      </c>
      <c r="G1991" s="17"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46"/>
      <c r="B1992" s="46"/>
      <c r="C1992" s="17"/>
      <c r="D1992" s="17"/>
      <c r="E1992" s="17"/>
      <c r="F1992" s="91" t="str">
        <f t="shared" si="4"/>
        <v/>
      </c>
      <c r="G1992" s="17"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46"/>
      <c r="B1993" s="46"/>
      <c r="C1993" s="17"/>
      <c r="D1993" s="17"/>
      <c r="E1993" s="17"/>
      <c r="F1993" s="91" t="str">
        <f t="shared" si="4"/>
        <v/>
      </c>
      <c r="G1993" s="17"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46"/>
      <c r="B1994" s="46"/>
      <c r="C1994" s="17"/>
      <c r="D1994" s="17"/>
      <c r="E1994" s="17"/>
      <c r="F1994" s="91" t="str">
        <f t="shared" si="4"/>
        <v/>
      </c>
      <c r="G1994" s="17"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46"/>
      <c r="B1995" s="46"/>
      <c r="C1995" s="17"/>
      <c r="D1995" s="17"/>
      <c r="E1995" s="17"/>
      <c r="F1995" s="91" t="str">
        <f t="shared" si="4"/>
        <v/>
      </c>
      <c r="G1995" s="17"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46"/>
      <c r="B1996" s="46"/>
      <c r="C1996" s="17"/>
      <c r="D1996" s="17"/>
      <c r="E1996" s="17"/>
      <c r="F1996" s="91" t="str">
        <f t="shared" si="4"/>
        <v/>
      </c>
      <c r="G1996" s="17"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46"/>
      <c r="B1997" s="46"/>
      <c r="C1997" s="17"/>
      <c r="D1997" s="17"/>
      <c r="E1997" s="17"/>
      <c r="F1997" s="91" t="str">
        <f t="shared" si="4"/>
        <v/>
      </c>
      <c r="G1997" s="17"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26</v>
      </c>
      <c r="B1998" s="2"/>
      <c r="C1998" s="2"/>
      <c r="D1998" s="2"/>
      <c r="E1998" s="2"/>
      <c r="F1998" s="2"/>
      <c r="G1998" s="17"/>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29</v>
      </c>
      <c r="B1999" s="2"/>
      <c r="C1999" s="2"/>
      <c r="D1999" s="2"/>
      <c r="E1999" s="2"/>
      <c r="F1999" s="2"/>
      <c r="G1999" s="17"/>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17"/>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19</v>
      </c>
      <c r="B2001" s="2"/>
      <c r="C2001" s="2"/>
      <c r="D2001" s="2"/>
      <c r="E2001" s="2"/>
      <c r="F2001" s="2"/>
      <c r="G2001" s="17"/>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10</v>
      </c>
      <c r="B2002" s="2"/>
      <c r="C2002" s="2"/>
      <c r="D2002" s="2"/>
      <c r="E2002" s="2"/>
      <c r="F2002" s="2"/>
      <c r="G2002" s="17"/>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17"/>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17"/>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17"/>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92" t="s">
        <v>60</v>
      </c>
      <c r="B2006" s="93"/>
      <c r="C2006" s="93"/>
      <c r="D2006" s="93"/>
      <c r="E2006" s="93"/>
      <c r="F2006" s="93"/>
      <c r="G2006" s="93"/>
      <c r="H2006" s="93"/>
      <c r="I2006" s="93"/>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94" t="s">
        <v>5</v>
      </c>
      <c r="B2007" s="95">
        <v>0.0</v>
      </c>
      <c r="C2007" s="95">
        <v>1.0</v>
      </c>
      <c r="D2007" s="95">
        <v>2.0</v>
      </c>
      <c r="E2007" s="95">
        <v>3.0</v>
      </c>
      <c r="F2007" s="96">
        <v>4.0</v>
      </c>
      <c r="G2007" s="97">
        <v>5.0</v>
      </c>
      <c r="H2007" s="2">
        <v>6.0</v>
      </c>
      <c r="I2007" s="98" t="s">
        <v>61</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99">
        <v>1.0</v>
      </c>
      <c r="B2008" s="100" t="s">
        <v>62</v>
      </c>
      <c r="C2008" s="101" t="s">
        <v>62</v>
      </c>
      <c r="D2008" s="101" t="s">
        <v>62</v>
      </c>
      <c r="E2008" s="101" t="s">
        <v>62</v>
      </c>
      <c r="F2008" s="102" t="s">
        <v>62</v>
      </c>
      <c r="G2008" s="103" t="s">
        <v>62</v>
      </c>
      <c r="H2008" s="1" t="s">
        <v>63</v>
      </c>
      <c r="I2008" s="104"/>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99">
        <v>2.0</v>
      </c>
      <c r="B2009" s="105" t="s">
        <v>62</v>
      </c>
      <c r="C2009" s="103" t="s">
        <v>62</v>
      </c>
      <c r="D2009" s="101" t="s">
        <v>62</v>
      </c>
      <c r="E2009" s="101" t="s">
        <v>62</v>
      </c>
      <c r="F2009" s="102" t="s">
        <v>62</v>
      </c>
      <c r="G2009" s="103" t="s">
        <v>62</v>
      </c>
      <c r="H2009" s="1" t="s">
        <v>63</v>
      </c>
      <c r="I2009" s="104"/>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99">
        <v>3.0</v>
      </c>
      <c r="B2010" s="105" t="s">
        <v>62</v>
      </c>
      <c r="C2010" s="103" t="s">
        <v>62</v>
      </c>
      <c r="D2010" s="101" t="s">
        <v>62</v>
      </c>
      <c r="E2010" s="101" t="s">
        <v>62</v>
      </c>
      <c r="F2010" s="102" t="s">
        <v>62</v>
      </c>
      <c r="G2010" s="103" t="s">
        <v>62</v>
      </c>
      <c r="H2010" s="1" t="s">
        <v>63</v>
      </c>
      <c r="I2010" s="104"/>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99">
        <v>4.0</v>
      </c>
      <c r="B2011" s="105" t="s">
        <v>62</v>
      </c>
      <c r="C2011" s="103" t="s">
        <v>62</v>
      </c>
      <c r="D2011" s="101" t="s">
        <v>62</v>
      </c>
      <c r="E2011" s="101" t="s">
        <v>62</v>
      </c>
      <c r="F2011" s="102" t="s">
        <v>62</v>
      </c>
      <c r="G2011" s="103" t="s">
        <v>62</v>
      </c>
      <c r="H2011" s="1" t="s">
        <v>63</v>
      </c>
      <c r="I2011" s="104"/>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99">
        <v>5.0</v>
      </c>
      <c r="B2012" s="105" t="s">
        <v>62</v>
      </c>
      <c r="C2012" s="103" t="s">
        <v>62</v>
      </c>
      <c r="D2012" s="101" t="s">
        <v>62</v>
      </c>
      <c r="E2012" s="101" t="s">
        <v>62</v>
      </c>
      <c r="F2012" s="102" t="s">
        <v>62</v>
      </c>
      <c r="G2012" s="103" t="s">
        <v>62</v>
      </c>
      <c r="H2012" s="1" t="s">
        <v>63</v>
      </c>
      <c r="I2012" s="104"/>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99">
        <v>6.0</v>
      </c>
      <c r="B2013" s="105" t="s">
        <v>62</v>
      </c>
      <c r="C2013" s="103" t="s">
        <v>62</v>
      </c>
      <c r="D2013" s="101" t="s">
        <v>62</v>
      </c>
      <c r="E2013" s="101" t="s">
        <v>62</v>
      </c>
      <c r="F2013" s="102" t="s">
        <v>62</v>
      </c>
      <c r="G2013" s="103" t="s">
        <v>62</v>
      </c>
      <c r="H2013" s="1" t="s">
        <v>63</v>
      </c>
      <c r="I2013" s="104"/>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99">
        <v>7.0</v>
      </c>
      <c r="B2014" s="105" t="s">
        <v>62</v>
      </c>
      <c r="C2014" s="103" t="s">
        <v>62</v>
      </c>
      <c r="D2014" s="101" t="s">
        <v>62</v>
      </c>
      <c r="E2014" s="101" t="s">
        <v>62</v>
      </c>
      <c r="F2014" s="102" t="s">
        <v>62</v>
      </c>
      <c r="G2014" s="103" t="s">
        <v>62</v>
      </c>
      <c r="H2014" s="1" t="s">
        <v>63</v>
      </c>
      <c r="I2014" s="104"/>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99">
        <v>8.0</v>
      </c>
      <c r="B2015" s="105" t="s">
        <v>62</v>
      </c>
      <c r="C2015" s="103" t="s">
        <v>62</v>
      </c>
      <c r="D2015" s="101" t="s">
        <v>62</v>
      </c>
      <c r="E2015" s="101" t="s">
        <v>62</v>
      </c>
      <c r="F2015" s="102" t="s">
        <v>62</v>
      </c>
      <c r="G2015" s="103" t="s">
        <v>62</v>
      </c>
      <c r="H2015" s="1" t="s">
        <v>63</v>
      </c>
      <c r="I2015" s="104"/>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99">
        <v>9.0</v>
      </c>
      <c r="B2016" s="105" t="s">
        <v>62</v>
      </c>
      <c r="C2016" s="103" t="s">
        <v>62</v>
      </c>
      <c r="D2016" s="101" t="s">
        <v>62</v>
      </c>
      <c r="E2016" s="101" t="s">
        <v>62</v>
      </c>
      <c r="F2016" s="102" t="s">
        <v>62</v>
      </c>
      <c r="G2016" s="103" t="s">
        <v>62</v>
      </c>
      <c r="H2016" s="1" t="s">
        <v>63</v>
      </c>
      <c r="I2016" s="104"/>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99">
        <v>10.0</v>
      </c>
      <c r="B2017" s="105" t="s">
        <v>62</v>
      </c>
      <c r="C2017" s="103" t="s">
        <v>62</v>
      </c>
      <c r="D2017" s="101" t="s">
        <v>62</v>
      </c>
      <c r="E2017" s="101" t="s">
        <v>62</v>
      </c>
      <c r="F2017" s="102" t="s">
        <v>62</v>
      </c>
      <c r="G2017" s="103" t="s">
        <v>62</v>
      </c>
      <c r="H2017" s="1" t="s">
        <v>63</v>
      </c>
      <c r="I2017" s="104"/>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99">
        <v>11.0</v>
      </c>
      <c r="B2018" s="105" t="s">
        <v>62</v>
      </c>
      <c r="C2018" s="103" t="s">
        <v>62</v>
      </c>
      <c r="D2018" s="101" t="s">
        <v>62</v>
      </c>
      <c r="E2018" s="101" t="s">
        <v>62</v>
      </c>
      <c r="F2018" s="102" t="s">
        <v>62</v>
      </c>
      <c r="G2018" s="103" t="s">
        <v>62</v>
      </c>
      <c r="H2018" s="1" t="s">
        <v>63</v>
      </c>
      <c r="I2018" s="104"/>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99">
        <v>12.0</v>
      </c>
      <c r="B2019" s="105" t="s">
        <v>62</v>
      </c>
      <c r="C2019" s="103" t="s">
        <v>62</v>
      </c>
      <c r="D2019" s="101" t="s">
        <v>62</v>
      </c>
      <c r="E2019" s="101" t="s">
        <v>62</v>
      </c>
      <c r="F2019" s="102" t="s">
        <v>62</v>
      </c>
      <c r="G2019" s="103" t="s">
        <v>62</v>
      </c>
      <c r="H2019" s="1" t="s">
        <v>63</v>
      </c>
      <c r="I2019" s="104"/>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99">
        <v>13.0</v>
      </c>
      <c r="B2020" s="105" t="s">
        <v>62</v>
      </c>
      <c r="C2020" s="103" t="s">
        <v>62</v>
      </c>
      <c r="D2020" s="101" t="s">
        <v>62</v>
      </c>
      <c r="E2020" s="101" t="s">
        <v>62</v>
      </c>
      <c r="F2020" s="102" t="s">
        <v>62</v>
      </c>
      <c r="G2020" s="103" t="s">
        <v>62</v>
      </c>
      <c r="H2020" s="1" t="s">
        <v>63</v>
      </c>
      <c r="I2020" s="104"/>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99">
        <v>14.0</v>
      </c>
      <c r="B2021" s="105" t="s">
        <v>62</v>
      </c>
      <c r="C2021" s="103" t="s">
        <v>62</v>
      </c>
      <c r="D2021" s="101" t="s">
        <v>62</v>
      </c>
      <c r="E2021" s="101" t="s">
        <v>62</v>
      </c>
      <c r="F2021" s="102" t="s">
        <v>62</v>
      </c>
      <c r="G2021" s="103" t="s">
        <v>62</v>
      </c>
      <c r="H2021" s="1" t="s">
        <v>63</v>
      </c>
      <c r="I2021" s="104"/>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99">
        <v>15.0</v>
      </c>
      <c r="B2022" s="105" t="s">
        <v>62</v>
      </c>
      <c r="C2022" s="103" t="s">
        <v>62</v>
      </c>
      <c r="D2022" s="101" t="s">
        <v>62</v>
      </c>
      <c r="E2022" s="101" t="s">
        <v>62</v>
      </c>
      <c r="F2022" s="102" t="s">
        <v>62</v>
      </c>
      <c r="G2022" s="103" t="s">
        <v>62</v>
      </c>
      <c r="H2022" s="1" t="s">
        <v>63</v>
      </c>
      <c r="I2022" s="104"/>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99">
        <v>16.0</v>
      </c>
      <c r="B2023" s="105" t="s">
        <v>62</v>
      </c>
      <c r="C2023" s="103" t="s">
        <v>62</v>
      </c>
      <c r="D2023" s="101" t="s">
        <v>62</v>
      </c>
      <c r="E2023" s="101" t="s">
        <v>62</v>
      </c>
      <c r="F2023" s="102" t="s">
        <v>62</v>
      </c>
      <c r="G2023" s="103" t="s">
        <v>62</v>
      </c>
      <c r="H2023" s="1" t="s">
        <v>63</v>
      </c>
      <c r="I2023" s="104"/>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99">
        <v>17.0</v>
      </c>
      <c r="B2024" s="105" t="s">
        <v>62</v>
      </c>
      <c r="C2024" s="103" t="s">
        <v>62</v>
      </c>
      <c r="D2024" s="101" t="s">
        <v>62</v>
      </c>
      <c r="E2024" s="101" t="s">
        <v>62</v>
      </c>
      <c r="F2024" s="102" t="s">
        <v>62</v>
      </c>
      <c r="G2024" s="103" t="s">
        <v>62</v>
      </c>
      <c r="H2024" s="1" t="s">
        <v>63</v>
      </c>
      <c r="I2024" s="104"/>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99">
        <v>18.0</v>
      </c>
      <c r="B2025" s="105" t="s">
        <v>62</v>
      </c>
      <c r="C2025" s="103" t="s">
        <v>62</v>
      </c>
      <c r="D2025" s="101" t="s">
        <v>62</v>
      </c>
      <c r="E2025" s="101" t="s">
        <v>62</v>
      </c>
      <c r="F2025" s="102" t="s">
        <v>62</v>
      </c>
      <c r="G2025" s="103" t="s">
        <v>62</v>
      </c>
      <c r="H2025" s="1" t="s">
        <v>63</v>
      </c>
      <c r="I2025" s="104"/>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99">
        <v>19.0</v>
      </c>
      <c r="B2026" s="105" t="s">
        <v>62</v>
      </c>
      <c r="C2026" s="103" t="s">
        <v>62</v>
      </c>
      <c r="D2026" s="101" t="s">
        <v>62</v>
      </c>
      <c r="E2026" s="101" t="s">
        <v>62</v>
      </c>
      <c r="F2026" s="102" t="s">
        <v>62</v>
      </c>
      <c r="G2026" s="103" t="s">
        <v>62</v>
      </c>
      <c r="H2026" s="1" t="s">
        <v>63</v>
      </c>
      <c r="I2026" s="104"/>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99">
        <v>20.0</v>
      </c>
      <c r="B2027" s="105" t="s">
        <v>62</v>
      </c>
      <c r="C2027" s="103" t="s">
        <v>62</v>
      </c>
      <c r="D2027" s="103" t="s">
        <v>63</v>
      </c>
      <c r="E2027" s="103" t="s">
        <v>63</v>
      </c>
      <c r="F2027" s="106" t="s">
        <v>63</v>
      </c>
      <c r="G2027" s="103" t="s">
        <v>63</v>
      </c>
      <c r="H2027" s="1" t="s">
        <v>64</v>
      </c>
      <c r="I2027" s="104"/>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99">
        <v>21.0</v>
      </c>
      <c r="B2028" s="105" t="s">
        <v>62</v>
      </c>
      <c r="C2028" s="103" t="s">
        <v>62</v>
      </c>
      <c r="D2028" s="103" t="s">
        <v>63</v>
      </c>
      <c r="E2028" s="103" t="s">
        <v>63</v>
      </c>
      <c r="F2028" s="106" t="s">
        <v>63</v>
      </c>
      <c r="G2028" s="103" t="s">
        <v>63</v>
      </c>
      <c r="H2028" s="1" t="s">
        <v>64</v>
      </c>
      <c r="I2028" s="104"/>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99">
        <v>22.0</v>
      </c>
      <c r="B2029" s="105" t="s">
        <v>62</v>
      </c>
      <c r="C2029" s="103" t="s">
        <v>62</v>
      </c>
      <c r="D2029" s="103" t="s">
        <v>63</v>
      </c>
      <c r="E2029" s="103" t="s">
        <v>63</v>
      </c>
      <c r="F2029" s="106" t="s">
        <v>63</v>
      </c>
      <c r="G2029" s="103" t="s">
        <v>63</v>
      </c>
      <c r="H2029" s="1" t="s">
        <v>64</v>
      </c>
      <c r="I2029" s="104"/>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99">
        <v>23.0</v>
      </c>
      <c r="B2030" s="105" t="s">
        <v>62</v>
      </c>
      <c r="C2030" s="103" t="s">
        <v>62</v>
      </c>
      <c r="D2030" s="103" t="s">
        <v>63</v>
      </c>
      <c r="E2030" s="103" t="s">
        <v>63</v>
      </c>
      <c r="F2030" s="106" t="s">
        <v>63</v>
      </c>
      <c r="G2030" s="103" t="s">
        <v>63</v>
      </c>
      <c r="H2030" s="1" t="s">
        <v>64</v>
      </c>
      <c r="I2030" s="104"/>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99">
        <v>24.0</v>
      </c>
      <c r="B2031" s="105" t="s">
        <v>62</v>
      </c>
      <c r="C2031" s="103" t="s">
        <v>62</v>
      </c>
      <c r="D2031" s="103" t="s">
        <v>63</v>
      </c>
      <c r="E2031" s="103" t="s">
        <v>63</v>
      </c>
      <c r="F2031" s="106" t="s">
        <v>63</v>
      </c>
      <c r="G2031" s="103" t="s">
        <v>63</v>
      </c>
      <c r="H2031" s="1" t="s">
        <v>64</v>
      </c>
      <c r="I2031" s="104"/>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99">
        <v>25.0</v>
      </c>
      <c r="B2032" s="105" t="s">
        <v>62</v>
      </c>
      <c r="C2032" s="103" t="s">
        <v>62</v>
      </c>
      <c r="D2032" s="103" t="s">
        <v>63</v>
      </c>
      <c r="E2032" s="103" t="s">
        <v>63</v>
      </c>
      <c r="F2032" s="106" t="s">
        <v>63</v>
      </c>
      <c r="G2032" s="103" t="s">
        <v>63</v>
      </c>
      <c r="H2032" s="1" t="s">
        <v>64</v>
      </c>
      <c r="I2032" s="104"/>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99">
        <v>26.0</v>
      </c>
      <c r="B2033" s="105" t="s">
        <v>62</v>
      </c>
      <c r="C2033" s="103" t="s">
        <v>62</v>
      </c>
      <c r="D2033" s="103" t="s">
        <v>63</v>
      </c>
      <c r="E2033" s="103" t="s">
        <v>63</v>
      </c>
      <c r="F2033" s="106" t="s">
        <v>63</v>
      </c>
      <c r="G2033" s="103" t="s">
        <v>63</v>
      </c>
      <c r="H2033" s="1" t="s">
        <v>64</v>
      </c>
      <c r="I2033" s="104"/>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99">
        <v>27.0</v>
      </c>
      <c r="B2034" s="105" t="s">
        <v>62</v>
      </c>
      <c r="C2034" s="103" t="s">
        <v>62</v>
      </c>
      <c r="D2034" s="103" t="s">
        <v>63</v>
      </c>
      <c r="E2034" s="103" t="s">
        <v>63</v>
      </c>
      <c r="F2034" s="106" t="s">
        <v>63</v>
      </c>
      <c r="G2034" s="103" t="s">
        <v>63</v>
      </c>
      <c r="H2034" s="1" t="s">
        <v>64</v>
      </c>
      <c r="I2034" s="104"/>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99">
        <v>28.0</v>
      </c>
      <c r="B2035" s="105" t="s">
        <v>62</v>
      </c>
      <c r="C2035" s="103" t="s">
        <v>62</v>
      </c>
      <c r="D2035" s="103" t="s">
        <v>63</v>
      </c>
      <c r="E2035" s="103" t="s">
        <v>63</v>
      </c>
      <c r="F2035" s="106" t="s">
        <v>63</v>
      </c>
      <c r="G2035" s="103" t="s">
        <v>63</v>
      </c>
      <c r="H2035" s="1" t="s">
        <v>64</v>
      </c>
      <c r="I2035" s="104"/>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99">
        <v>29.0</v>
      </c>
      <c r="B2036" s="105" t="s">
        <v>62</v>
      </c>
      <c r="C2036" s="103" t="s">
        <v>62</v>
      </c>
      <c r="D2036" s="103" t="s">
        <v>63</v>
      </c>
      <c r="E2036" s="103" t="s">
        <v>63</v>
      </c>
      <c r="F2036" s="106" t="s">
        <v>63</v>
      </c>
      <c r="G2036" s="103" t="s">
        <v>63</v>
      </c>
      <c r="H2036" s="1" t="s">
        <v>64</v>
      </c>
      <c r="I2036" s="104"/>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99">
        <v>30.0</v>
      </c>
      <c r="B2037" s="105" t="s">
        <v>62</v>
      </c>
      <c r="C2037" s="103" t="s">
        <v>62</v>
      </c>
      <c r="D2037" s="103" t="s">
        <v>63</v>
      </c>
      <c r="E2037" s="103" t="s">
        <v>63</v>
      </c>
      <c r="F2037" s="106" t="s">
        <v>63</v>
      </c>
      <c r="G2037" s="103" t="s">
        <v>63</v>
      </c>
      <c r="H2037" s="1" t="s">
        <v>64</v>
      </c>
      <c r="I2037" s="104"/>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99">
        <v>31.0</v>
      </c>
      <c r="B2038" s="105" t="s">
        <v>62</v>
      </c>
      <c r="C2038" s="103" t="s">
        <v>62</v>
      </c>
      <c r="D2038" s="103" t="s">
        <v>63</v>
      </c>
      <c r="E2038" s="103" t="s">
        <v>63</v>
      </c>
      <c r="F2038" s="106" t="s">
        <v>63</v>
      </c>
      <c r="G2038" s="103" t="s">
        <v>63</v>
      </c>
      <c r="H2038" s="1" t="s">
        <v>64</v>
      </c>
      <c r="I2038" s="104"/>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99">
        <v>32.0</v>
      </c>
      <c r="B2039" s="105" t="s">
        <v>62</v>
      </c>
      <c r="C2039" s="103" t="s">
        <v>62</v>
      </c>
      <c r="D2039" s="103" t="s">
        <v>63</v>
      </c>
      <c r="E2039" s="103" t="s">
        <v>63</v>
      </c>
      <c r="F2039" s="106" t="s">
        <v>63</v>
      </c>
      <c r="G2039" s="103" t="s">
        <v>63</v>
      </c>
      <c r="H2039" s="1" t="s">
        <v>64</v>
      </c>
      <c r="I2039" s="104"/>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99">
        <v>33.0</v>
      </c>
      <c r="B2040" s="105" t="s">
        <v>62</v>
      </c>
      <c r="C2040" s="103" t="s">
        <v>62</v>
      </c>
      <c r="D2040" s="103" t="s">
        <v>63</v>
      </c>
      <c r="E2040" s="103" t="s">
        <v>63</v>
      </c>
      <c r="F2040" s="106" t="s">
        <v>63</v>
      </c>
      <c r="G2040" s="103" t="s">
        <v>63</v>
      </c>
      <c r="H2040" s="1" t="s">
        <v>64</v>
      </c>
      <c r="I2040" s="104"/>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99">
        <v>34.0</v>
      </c>
      <c r="B2041" s="105" t="s">
        <v>62</v>
      </c>
      <c r="C2041" s="103" t="s">
        <v>62</v>
      </c>
      <c r="D2041" s="103" t="s">
        <v>63</v>
      </c>
      <c r="E2041" s="103" t="s">
        <v>63</v>
      </c>
      <c r="F2041" s="106" t="s">
        <v>63</v>
      </c>
      <c r="G2041" s="103" t="s">
        <v>63</v>
      </c>
      <c r="H2041" s="1" t="s">
        <v>64</v>
      </c>
      <c r="I2041" s="104"/>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99">
        <v>35.0</v>
      </c>
      <c r="B2042" s="105" t="s">
        <v>62</v>
      </c>
      <c r="C2042" s="103" t="s">
        <v>62</v>
      </c>
      <c r="D2042" s="103" t="s">
        <v>63</v>
      </c>
      <c r="E2042" s="103" t="s">
        <v>63</v>
      </c>
      <c r="F2042" s="106" t="s">
        <v>63</v>
      </c>
      <c r="G2042" s="103" t="s">
        <v>63</v>
      </c>
      <c r="H2042" s="1" t="s">
        <v>64</v>
      </c>
      <c r="I2042" s="104"/>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99">
        <v>36.0</v>
      </c>
      <c r="B2043" s="105" t="s">
        <v>62</v>
      </c>
      <c r="C2043" s="103" t="s">
        <v>62</v>
      </c>
      <c r="D2043" s="103" t="s">
        <v>63</v>
      </c>
      <c r="E2043" s="103" t="s">
        <v>63</v>
      </c>
      <c r="F2043" s="106" t="s">
        <v>63</v>
      </c>
      <c r="G2043" s="103" t="s">
        <v>63</v>
      </c>
      <c r="H2043" s="1" t="s">
        <v>64</v>
      </c>
      <c r="I2043" s="104"/>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99">
        <v>37.0</v>
      </c>
      <c r="B2044" s="105" t="s">
        <v>62</v>
      </c>
      <c r="C2044" s="103" t="s">
        <v>62</v>
      </c>
      <c r="D2044" s="103" t="s">
        <v>63</v>
      </c>
      <c r="E2044" s="103" t="s">
        <v>63</v>
      </c>
      <c r="F2044" s="106" t="s">
        <v>63</v>
      </c>
      <c r="G2044" s="103" t="s">
        <v>63</v>
      </c>
      <c r="H2044" s="1" t="s">
        <v>64</v>
      </c>
      <c r="I2044" s="104"/>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99">
        <v>38.0</v>
      </c>
      <c r="B2045" s="105" t="s">
        <v>62</v>
      </c>
      <c r="C2045" s="103" t="s">
        <v>62</v>
      </c>
      <c r="D2045" s="103" t="s">
        <v>63</v>
      </c>
      <c r="E2045" s="103" t="s">
        <v>63</v>
      </c>
      <c r="F2045" s="106" t="s">
        <v>63</v>
      </c>
      <c r="G2045" s="103" t="s">
        <v>63</v>
      </c>
      <c r="H2045" s="1" t="s">
        <v>64</v>
      </c>
      <c r="I2045" s="104"/>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99">
        <v>39.0</v>
      </c>
      <c r="B2046" s="105" t="s">
        <v>62</v>
      </c>
      <c r="C2046" s="103" t="s">
        <v>62</v>
      </c>
      <c r="D2046" s="103" t="s">
        <v>63</v>
      </c>
      <c r="E2046" s="103" t="s">
        <v>63</v>
      </c>
      <c r="F2046" s="106" t="s">
        <v>63</v>
      </c>
      <c r="G2046" s="103" t="s">
        <v>63</v>
      </c>
      <c r="H2046" s="1" t="s">
        <v>64</v>
      </c>
      <c r="I2046" s="104"/>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99">
        <v>40.0</v>
      </c>
      <c r="B2047" s="105" t="s">
        <v>62</v>
      </c>
      <c r="C2047" s="103" t="s">
        <v>62</v>
      </c>
      <c r="D2047" s="103" t="s">
        <v>63</v>
      </c>
      <c r="E2047" s="103" t="s">
        <v>63</v>
      </c>
      <c r="F2047" s="106" t="s">
        <v>63</v>
      </c>
      <c r="G2047" s="103" t="s">
        <v>63</v>
      </c>
      <c r="H2047" s="1" t="s">
        <v>64</v>
      </c>
      <c r="I2047" s="104"/>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99">
        <v>41.0</v>
      </c>
      <c r="B2048" s="105" t="s">
        <v>62</v>
      </c>
      <c r="C2048" s="103" t="s">
        <v>62</v>
      </c>
      <c r="D2048" s="103" t="s">
        <v>63</v>
      </c>
      <c r="E2048" s="103" t="s">
        <v>63</v>
      </c>
      <c r="F2048" s="106" t="s">
        <v>63</v>
      </c>
      <c r="G2048" s="103" t="s">
        <v>63</v>
      </c>
      <c r="H2048" s="1" t="s">
        <v>64</v>
      </c>
      <c r="I2048" s="104"/>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99">
        <v>42.0</v>
      </c>
      <c r="B2049" s="105" t="s">
        <v>62</v>
      </c>
      <c r="C2049" s="103" t="s">
        <v>62</v>
      </c>
      <c r="D2049" s="103" t="s">
        <v>63</v>
      </c>
      <c r="E2049" s="103" t="s">
        <v>63</v>
      </c>
      <c r="F2049" s="106" t="s">
        <v>63</v>
      </c>
      <c r="G2049" s="103" t="s">
        <v>63</v>
      </c>
      <c r="H2049" s="1" t="s">
        <v>64</v>
      </c>
      <c r="I2049" s="104"/>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99">
        <v>43.0</v>
      </c>
      <c r="B2050" s="105" t="s">
        <v>62</v>
      </c>
      <c r="C2050" s="103" t="s">
        <v>62</v>
      </c>
      <c r="D2050" s="103" t="s">
        <v>63</v>
      </c>
      <c r="E2050" s="103" t="s">
        <v>63</v>
      </c>
      <c r="F2050" s="106" t="s">
        <v>63</v>
      </c>
      <c r="G2050" s="103" t="s">
        <v>63</v>
      </c>
      <c r="H2050" s="1" t="s">
        <v>64</v>
      </c>
      <c r="I2050" s="104"/>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99">
        <v>44.0</v>
      </c>
      <c r="B2051" s="105" t="s">
        <v>62</v>
      </c>
      <c r="C2051" s="103" t="s">
        <v>62</v>
      </c>
      <c r="D2051" s="103" t="s">
        <v>63</v>
      </c>
      <c r="E2051" s="103" t="s">
        <v>63</v>
      </c>
      <c r="F2051" s="106" t="s">
        <v>63</v>
      </c>
      <c r="G2051" s="103" t="s">
        <v>63</v>
      </c>
      <c r="H2051" s="1" t="s">
        <v>64</v>
      </c>
      <c r="I2051" s="104"/>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99">
        <v>45.0</v>
      </c>
      <c r="B2052" s="105" t="s">
        <v>62</v>
      </c>
      <c r="C2052" s="103" t="s">
        <v>62</v>
      </c>
      <c r="D2052" s="103" t="s">
        <v>63</v>
      </c>
      <c r="E2052" s="103" t="s">
        <v>63</v>
      </c>
      <c r="F2052" s="106" t="s">
        <v>63</v>
      </c>
      <c r="G2052" s="103" t="s">
        <v>63</v>
      </c>
      <c r="H2052" s="1" t="s">
        <v>64</v>
      </c>
      <c r="I2052" s="104"/>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99">
        <v>46.0</v>
      </c>
      <c r="B2053" s="105" t="s">
        <v>62</v>
      </c>
      <c r="C2053" s="103" t="s">
        <v>62</v>
      </c>
      <c r="D2053" s="103" t="s">
        <v>63</v>
      </c>
      <c r="E2053" s="103" t="s">
        <v>63</v>
      </c>
      <c r="F2053" s="106" t="s">
        <v>63</v>
      </c>
      <c r="G2053" s="103" t="s">
        <v>63</v>
      </c>
      <c r="H2053" s="1" t="s">
        <v>64</v>
      </c>
      <c r="I2053" s="104"/>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99">
        <v>47.0</v>
      </c>
      <c r="B2054" s="105" t="s">
        <v>62</v>
      </c>
      <c r="C2054" s="103" t="s">
        <v>62</v>
      </c>
      <c r="D2054" s="103" t="s">
        <v>63</v>
      </c>
      <c r="E2054" s="103" t="s">
        <v>63</v>
      </c>
      <c r="F2054" s="106" t="s">
        <v>63</v>
      </c>
      <c r="G2054" s="103" t="s">
        <v>63</v>
      </c>
      <c r="H2054" s="1" t="s">
        <v>64</v>
      </c>
      <c r="I2054" s="104"/>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99">
        <v>48.0</v>
      </c>
      <c r="B2055" s="105" t="s">
        <v>62</v>
      </c>
      <c r="C2055" s="103" t="s">
        <v>62</v>
      </c>
      <c r="D2055" s="103" t="s">
        <v>63</v>
      </c>
      <c r="E2055" s="103" t="s">
        <v>63</v>
      </c>
      <c r="F2055" s="106" t="s">
        <v>63</v>
      </c>
      <c r="G2055" s="103" t="s">
        <v>63</v>
      </c>
      <c r="H2055" s="1" t="s">
        <v>64</v>
      </c>
      <c r="I2055" s="104"/>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99">
        <v>49.0</v>
      </c>
      <c r="B2056" s="105" t="s">
        <v>62</v>
      </c>
      <c r="C2056" s="103" t="s">
        <v>62</v>
      </c>
      <c r="D2056" s="103" t="s">
        <v>63</v>
      </c>
      <c r="E2056" s="103" t="s">
        <v>63</v>
      </c>
      <c r="F2056" s="106" t="s">
        <v>63</v>
      </c>
      <c r="G2056" s="103" t="s">
        <v>63</v>
      </c>
      <c r="H2056" s="1" t="s">
        <v>64</v>
      </c>
      <c r="I2056" s="104"/>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99">
        <v>50.0</v>
      </c>
      <c r="B2057" s="105" t="s">
        <v>62</v>
      </c>
      <c r="C2057" s="103" t="s">
        <v>62</v>
      </c>
      <c r="D2057" s="103" t="s">
        <v>63</v>
      </c>
      <c r="E2057" s="103" t="s">
        <v>63</v>
      </c>
      <c r="F2057" s="106" t="s">
        <v>63</v>
      </c>
      <c r="G2057" s="103" t="s">
        <v>63</v>
      </c>
      <c r="H2057" s="1" t="s">
        <v>64</v>
      </c>
      <c r="I2057" s="104"/>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99">
        <v>51.0</v>
      </c>
      <c r="B2058" s="105" t="s">
        <v>63</v>
      </c>
      <c r="C2058" s="103" t="s">
        <v>63</v>
      </c>
      <c r="D2058" s="103" t="s">
        <v>64</v>
      </c>
      <c r="E2058" s="103" t="s">
        <v>64</v>
      </c>
      <c r="F2058" s="106" t="s">
        <v>64</v>
      </c>
      <c r="G2058" s="103" t="s">
        <v>64</v>
      </c>
      <c r="H2058" s="1" t="s">
        <v>64</v>
      </c>
      <c r="I2058" s="104"/>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17"/>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17"/>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17"/>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07" t="s">
        <v>8</v>
      </c>
      <c r="B2062" s="108"/>
      <c r="C2062" s="108"/>
      <c r="D2062" s="108"/>
      <c r="E2062" s="108"/>
      <c r="F2062" s="108"/>
      <c r="G2062" s="109"/>
      <c r="H2062" s="110"/>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94" t="s">
        <v>5</v>
      </c>
      <c r="B2063" s="95">
        <v>0.0</v>
      </c>
      <c r="C2063" s="95">
        <v>1.0</v>
      </c>
      <c r="D2063" s="95">
        <v>2.0</v>
      </c>
      <c r="E2063" s="98">
        <v>3.0</v>
      </c>
      <c r="F2063" s="111" t="s">
        <v>65</v>
      </c>
      <c r="G2063" s="17"/>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99">
        <v>1.0</v>
      </c>
      <c r="B2064" s="100" t="s">
        <v>62</v>
      </c>
      <c r="C2064" s="101" t="s">
        <v>62</v>
      </c>
      <c r="D2064" s="101" t="s">
        <v>62</v>
      </c>
      <c r="E2064" s="101" t="s">
        <v>63</v>
      </c>
      <c r="F2064" s="112"/>
      <c r="G2064" s="17"/>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99">
        <v>2.0</v>
      </c>
      <c r="B2065" s="100" t="s">
        <v>62</v>
      </c>
      <c r="C2065" s="101" t="s">
        <v>62</v>
      </c>
      <c r="D2065" s="101" t="s">
        <v>62</v>
      </c>
      <c r="E2065" s="101" t="s">
        <v>63</v>
      </c>
      <c r="F2065" s="112"/>
      <c r="G2065" s="17"/>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99">
        <v>3.0</v>
      </c>
      <c r="B2066" s="100" t="s">
        <v>62</v>
      </c>
      <c r="C2066" s="101" t="s">
        <v>62</v>
      </c>
      <c r="D2066" s="101" t="s">
        <v>62</v>
      </c>
      <c r="E2066" s="101" t="s">
        <v>63</v>
      </c>
      <c r="F2066" s="112"/>
      <c r="G2066" s="17"/>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99">
        <v>4.0</v>
      </c>
      <c r="B2067" s="100" t="s">
        <v>62</v>
      </c>
      <c r="C2067" s="101" t="s">
        <v>62</v>
      </c>
      <c r="D2067" s="101" t="s">
        <v>62</v>
      </c>
      <c r="E2067" s="101" t="s">
        <v>63</v>
      </c>
      <c r="F2067" s="112"/>
      <c r="G2067" s="17"/>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99">
        <v>5.0</v>
      </c>
      <c r="B2068" s="100" t="s">
        <v>62</v>
      </c>
      <c r="C2068" s="101" t="s">
        <v>62</v>
      </c>
      <c r="D2068" s="101" t="s">
        <v>63</v>
      </c>
      <c r="E2068" s="101" t="s">
        <v>64</v>
      </c>
      <c r="F2068" s="112"/>
      <c r="G2068" s="17"/>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99">
        <v>6.0</v>
      </c>
      <c r="B2069" s="100" t="s">
        <v>62</v>
      </c>
      <c r="C2069" s="101" t="s">
        <v>62</v>
      </c>
      <c r="D2069" s="101" t="s">
        <v>63</v>
      </c>
      <c r="E2069" s="101" t="s">
        <v>64</v>
      </c>
      <c r="F2069" s="112"/>
      <c r="G2069" s="17"/>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99">
        <v>7.0</v>
      </c>
      <c r="B2070" s="100" t="s">
        <v>62</v>
      </c>
      <c r="C2070" s="101" t="s">
        <v>62</v>
      </c>
      <c r="D2070" s="101" t="s">
        <v>63</v>
      </c>
      <c r="E2070" s="101" t="s">
        <v>64</v>
      </c>
      <c r="F2070" s="112"/>
      <c r="G2070" s="17"/>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99">
        <v>8.0</v>
      </c>
      <c r="B2071" s="100" t="s">
        <v>62</v>
      </c>
      <c r="C2071" s="101" t="s">
        <v>62</v>
      </c>
      <c r="D2071" s="101" t="s">
        <v>63</v>
      </c>
      <c r="E2071" s="101" t="s">
        <v>64</v>
      </c>
      <c r="F2071" s="112"/>
      <c r="G2071" s="17"/>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99">
        <v>9.0</v>
      </c>
      <c r="B2072" s="100" t="s">
        <v>62</v>
      </c>
      <c r="C2072" s="101" t="s">
        <v>62</v>
      </c>
      <c r="D2072" s="101" t="s">
        <v>63</v>
      </c>
      <c r="E2072" s="101" t="s">
        <v>64</v>
      </c>
      <c r="F2072" s="112"/>
      <c r="G2072" s="17"/>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99">
        <v>10.0</v>
      </c>
      <c r="B2073" s="100" t="s">
        <v>62</v>
      </c>
      <c r="C2073" s="101" t="s">
        <v>62</v>
      </c>
      <c r="D2073" s="101" t="s">
        <v>63</v>
      </c>
      <c r="E2073" s="101" t="s">
        <v>64</v>
      </c>
      <c r="F2073" s="112"/>
      <c r="G2073" s="17"/>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99">
        <v>11.0</v>
      </c>
      <c r="B2074" s="100" t="s">
        <v>62</v>
      </c>
      <c r="C2074" s="101" t="s">
        <v>62</v>
      </c>
      <c r="D2074" s="101" t="s">
        <v>63</v>
      </c>
      <c r="E2074" s="101" t="s">
        <v>64</v>
      </c>
      <c r="F2074" s="112"/>
      <c r="G2074" s="17"/>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99">
        <v>12.0</v>
      </c>
      <c r="B2075" s="100" t="s">
        <v>62</v>
      </c>
      <c r="C2075" s="101" t="s">
        <v>62</v>
      </c>
      <c r="D2075" s="101" t="s">
        <v>63</v>
      </c>
      <c r="E2075" s="101" t="s">
        <v>64</v>
      </c>
      <c r="F2075" s="112"/>
      <c r="G2075" s="17"/>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99">
        <v>13.0</v>
      </c>
      <c r="B2076" s="100" t="s">
        <v>62</v>
      </c>
      <c r="C2076" s="101" t="s">
        <v>62</v>
      </c>
      <c r="D2076" s="101" t="s">
        <v>63</v>
      </c>
      <c r="E2076" s="101" t="s">
        <v>64</v>
      </c>
      <c r="F2076" s="112"/>
      <c r="G2076" s="17"/>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99">
        <v>14.0</v>
      </c>
      <c r="B2077" s="100" t="s">
        <v>62</v>
      </c>
      <c r="C2077" s="101" t="s">
        <v>62</v>
      </c>
      <c r="D2077" s="101" t="s">
        <v>63</v>
      </c>
      <c r="E2077" s="101" t="s">
        <v>64</v>
      </c>
      <c r="F2077" s="112"/>
      <c r="G2077" s="17"/>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99">
        <v>15.0</v>
      </c>
      <c r="B2078" s="100" t="s">
        <v>62</v>
      </c>
      <c r="C2078" s="101" t="s">
        <v>62</v>
      </c>
      <c r="D2078" s="101" t="s">
        <v>63</v>
      </c>
      <c r="E2078" s="101" t="s">
        <v>64</v>
      </c>
      <c r="F2078" s="112"/>
      <c r="G2078" s="17"/>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99">
        <v>16.0</v>
      </c>
      <c r="B2079" s="105" t="s">
        <v>63</v>
      </c>
      <c r="C2079" s="103" t="s">
        <v>63</v>
      </c>
      <c r="D2079" s="101" t="s">
        <v>64</v>
      </c>
      <c r="E2079" s="101" t="s">
        <v>64</v>
      </c>
      <c r="F2079" s="112"/>
      <c r="G2079" s="17"/>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17"/>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17"/>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17"/>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07" t="s">
        <v>66</v>
      </c>
      <c r="B2083" s="108"/>
      <c r="C2083" s="108"/>
      <c r="D2083" s="108"/>
      <c r="E2083" s="108"/>
      <c r="F2083" s="108"/>
      <c r="G2083" s="113"/>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94" t="s">
        <v>5</v>
      </c>
      <c r="B2084" s="95">
        <v>0.0</v>
      </c>
      <c r="C2084" s="95">
        <v>1.0</v>
      </c>
      <c r="D2084" s="95">
        <v>2.0</v>
      </c>
      <c r="E2084" s="98">
        <v>3.0</v>
      </c>
      <c r="F2084" s="111">
        <v>4.0</v>
      </c>
      <c r="G2084" s="97" t="s">
        <v>65</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99">
        <v>1.0</v>
      </c>
      <c r="B2085" s="100" t="s">
        <v>62</v>
      </c>
      <c r="C2085" s="101" t="s">
        <v>62</v>
      </c>
      <c r="D2085" s="101" t="s">
        <v>62</v>
      </c>
      <c r="E2085" s="101" t="s">
        <v>62</v>
      </c>
      <c r="F2085" s="102" t="s">
        <v>63</v>
      </c>
      <c r="G2085" s="97"/>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99">
        <v>2.0</v>
      </c>
      <c r="B2086" s="100" t="s">
        <v>62</v>
      </c>
      <c r="C2086" s="101" t="s">
        <v>62</v>
      </c>
      <c r="D2086" s="101" t="s">
        <v>62</v>
      </c>
      <c r="E2086" s="101" t="s">
        <v>62</v>
      </c>
      <c r="F2086" s="102" t="s">
        <v>63</v>
      </c>
      <c r="G2086" s="97"/>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99">
        <v>3.0</v>
      </c>
      <c r="B2087" s="100" t="s">
        <v>62</v>
      </c>
      <c r="C2087" s="101" t="s">
        <v>62</v>
      </c>
      <c r="D2087" s="101" t="s">
        <v>62</v>
      </c>
      <c r="E2087" s="101" t="s">
        <v>62</v>
      </c>
      <c r="F2087" s="102" t="s">
        <v>63</v>
      </c>
      <c r="G2087" s="97"/>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99">
        <v>4.0</v>
      </c>
      <c r="B2088" s="100" t="s">
        <v>62</v>
      </c>
      <c r="C2088" s="101" t="s">
        <v>62</v>
      </c>
      <c r="D2088" s="101" t="s">
        <v>62</v>
      </c>
      <c r="E2088" s="101" t="s">
        <v>62</v>
      </c>
      <c r="F2088" s="102" t="s">
        <v>63</v>
      </c>
      <c r="G2088" s="97"/>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99">
        <v>5.0</v>
      </c>
      <c r="B2089" s="100" t="s">
        <v>62</v>
      </c>
      <c r="C2089" s="101" t="s">
        <v>62</v>
      </c>
      <c r="D2089" s="101" t="s">
        <v>62</v>
      </c>
      <c r="E2089" s="101" t="s">
        <v>62</v>
      </c>
      <c r="F2089" s="102" t="s">
        <v>63</v>
      </c>
      <c r="G2089" s="97"/>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99">
        <v>6.0</v>
      </c>
      <c r="B2090" s="100" t="s">
        <v>62</v>
      </c>
      <c r="C2090" s="101" t="s">
        <v>62</v>
      </c>
      <c r="D2090" s="101" t="s">
        <v>63</v>
      </c>
      <c r="E2090" s="101" t="s">
        <v>63</v>
      </c>
      <c r="F2090" s="102" t="s">
        <v>64</v>
      </c>
      <c r="G2090" s="97"/>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99">
        <v>7.0</v>
      </c>
      <c r="B2091" s="100" t="s">
        <v>62</v>
      </c>
      <c r="C2091" s="101" t="s">
        <v>62</v>
      </c>
      <c r="D2091" s="101" t="s">
        <v>63</v>
      </c>
      <c r="E2091" s="101" t="s">
        <v>63</v>
      </c>
      <c r="F2091" s="102" t="s">
        <v>64</v>
      </c>
      <c r="G2091" s="97"/>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99">
        <v>8.0</v>
      </c>
      <c r="B2092" s="100" t="s">
        <v>62</v>
      </c>
      <c r="C2092" s="101" t="s">
        <v>62</v>
      </c>
      <c r="D2092" s="101" t="s">
        <v>63</v>
      </c>
      <c r="E2092" s="101" t="s">
        <v>63</v>
      </c>
      <c r="F2092" s="102" t="s">
        <v>64</v>
      </c>
      <c r="G2092" s="97"/>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99">
        <v>9.0</v>
      </c>
      <c r="B2093" s="100" t="s">
        <v>62</v>
      </c>
      <c r="C2093" s="101" t="s">
        <v>62</v>
      </c>
      <c r="D2093" s="101" t="s">
        <v>63</v>
      </c>
      <c r="E2093" s="101" t="s">
        <v>63</v>
      </c>
      <c r="F2093" s="102" t="s">
        <v>64</v>
      </c>
      <c r="G2093" s="97"/>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99">
        <v>10.0</v>
      </c>
      <c r="B2094" s="100" t="s">
        <v>62</v>
      </c>
      <c r="C2094" s="101" t="s">
        <v>62</v>
      </c>
      <c r="D2094" s="101" t="s">
        <v>63</v>
      </c>
      <c r="E2094" s="101" t="s">
        <v>63</v>
      </c>
      <c r="F2094" s="102" t="s">
        <v>64</v>
      </c>
      <c r="G2094" s="97"/>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99">
        <v>11.0</v>
      </c>
      <c r="B2095" s="100" t="s">
        <v>62</v>
      </c>
      <c r="C2095" s="101" t="s">
        <v>62</v>
      </c>
      <c r="D2095" s="101" t="s">
        <v>63</v>
      </c>
      <c r="E2095" s="101" t="s">
        <v>63</v>
      </c>
      <c r="F2095" s="102" t="s">
        <v>64</v>
      </c>
      <c r="G2095" s="97"/>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99">
        <v>12.0</v>
      </c>
      <c r="B2096" s="100" t="s">
        <v>62</v>
      </c>
      <c r="C2096" s="101" t="s">
        <v>62</v>
      </c>
      <c r="D2096" s="101" t="s">
        <v>63</v>
      </c>
      <c r="E2096" s="101" t="s">
        <v>63</v>
      </c>
      <c r="F2096" s="102" t="s">
        <v>64</v>
      </c>
      <c r="G2096" s="97"/>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99">
        <v>13.0</v>
      </c>
      <c r="B2097" s="100" t="s">
        <v>62</v>
      </c>
      <c r="C2097" s="101" t="s">
        <v>62</v>
      </c>
      <c r="D2097" s="101" t="s">
        <v>63</v>
      </c>
      <c r="E2097" s="101" t="s">
        <v>63</v>
      </c>
      <c r="F2097" s="102" t="s">
        <v>64</v>
      </c>
      <c r="G2097" s="97"/>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99">
        <v>14.0</v>
      </c>
      <c r="B2098" s="100" t="s">
        <v>62</v>
      </c>
      <c r="C2098" s="101" t="s">
        <v>62</v>
      </c>
      <c r="D2098" s="101" t="s">
        <v>63</v>
      </c>
      <c r="E2098" s="101" t="s">
        <v>63</v>
      </c>
      <c r="F2098" s="102" t="s">
        <v>64</v>
      </c>
      <c r="G2098" s="97"/>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99">
        <v>15.0</v>
      </c>
      <c r="B2099" s="100" t="s">
        <v>62</v>
      </c>
      <c r="C2099" s="101" t="s">
        <v>62</v>
      </c>
      <c r="D2099" s="101" t="s">
        <v>63</v>
      </c>
      <c r="E2099" s="101" t="s">
        <v>63</v>
      </c>
      <c r="F2099" s="102" t="s">
        <v>64</v>
      </c>
      <c r="G2099" s="97"/>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99">
        <v>16.0</v>
      </c>
      <c r="B2100" s="100" t="s">
        <v>62</v>
      </c>
      <c r="C2100" s="101" t="s">
        <v>62</v>
      </c>
      <c r="D2100" s="101" t="s">
        <v>63</v>
      </c>
      <c r="E2100" s="101" t="s">
        <v>63</v>
      </c>
      <c r="F2100" s="102" t="s">
        <v>64</v>
      </c>
      <c r="G2100" s="97"/>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99">
        <v>17.0</v>
      </c>
      <c r="B2101" s="100" t="s">
        <v>62</v>
      </c>
      <c r="C2101" s="101" t="s">
        <v>62</v>
      </c>
      <c r="D2101" s="101" t="s">
        <v>63</v>
      </c>
      <c r="E2101" s="101" t="s">
        <v>63</v>
      </c>
      <c r="F2101" s="102" t="s">
        <v>64</v>
      </c>
      <c r="G2101" s="97"/>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99">
        <v>18.0</v>
      </c>
      <c r="B2102" s="100" t="s">
        <v>62</v>
      </c>
      <c r="C2102" s="101" t="s">
        <v>62</v>
      </c>
      <c r="D2102" s="101" t="s">
        <v>63</v>
      </c>
      <c r="E2102" s="101" t="s">
        <v>63</v>
      </c>
      <c r="F2102" s="102" t="s">
        <v>64</v>
      </c>
      <c r="G2102" s="97"/>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99">
        <v>19.0</v>
      </c>
      <c r="B2103" s="100" t="s">
        <v>62</v>
      </c>
      <c r="C2103" s="101" t="s">
        <v>62</v>
      </c>
      <c r="D2103" s="101" t="s">
        <v>63</v>
      </c>
      <c r="E2103" s="101" t="s">
        <v>63</v>
      </c>
      <c r="F2103" s="102" t="s">
        <v>64</v>
      </c>
      <c r="G2103" s="97"/>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99">
        <v>20.0</v>
      </c>
      <c r="B2104" s="105" t="s">
        <v>63</v>
      </c>
      <c r="C2104" s="103" t="s">
        <v>63</v>
      </c>
      <c r="D2104" s="101" t="s">
        <v>64</v>
      </c>
      <c r="E2104" s="101" t="s">
        <v>64</v>
      </c>
      <c r="F2104" s="102" t="s">
        <v>64</v>
      </c>
      <c r="G2104" s="97"/>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17"/>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17"/>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17"/>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10"/>
      <c r="C2108" s="110"/>
      <c r="D2108" s="110"/>
      <c r="E2108" s="110"/>
      <c r="F2108" s="110"/>
      <c r="G2108" s="109"/>
      <c r="H2108" s="110"/>
      <c r="I2108" s="110"/>
      <c r="J2108" s="110"/>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17"/>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17"/>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17"/>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17"/>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17"/>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17"/>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17"/>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17"/>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17"/>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17"/>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17"/>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17"/>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17"/>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17"/>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17"/>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17"/>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17"/>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17"/>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17"/>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17"/>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17"/>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17"/>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17"/>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17"/>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17"/>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17"/>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17"/>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17"/>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17"/>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17"/>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17"/>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17"/>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17"/>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17"/>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17"/>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17"/>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17"/>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17"/>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17"/>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17"/>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17"/>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17"/>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17"/>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17"/>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17"/>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17"/>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17"/>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17"/>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17"/>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17"/>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17"/>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17"/>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17"/>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17"/>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decimal" allowBlank="1" showErrorMessage="1" sqref="D3:D1996 G1998">
      <formula1>0.0</formula1>
      <formula2>999.0</formula2>
    </dataValidation>
    <dataValidation type="decimal" allowBlank="1" showErrorMessage="1" sqref="E3:E1996">
      <formula1>1.0</formula1>
      <formula2>999.0</formula2>
    </dataValidation>
    <dataValidation type="list" allowBlank="1" showErrorMessage="1" sqref="C3:C2005 C2007:C2162">
      <formula1>$A$1998:$A$2002</formula1>
    </dataValidation>
    <dataValidation type="list" allowBlank="1" showErrorMessage="1" sqref="O17:O30">
      <formula1>$BN$11:$BN$16</formula1>
    </dataValidation>
    <dataValidation type="list" allowBlank="1" showErrorMessage="1" sqref="F1998">
      <formula1>$A$1998:$A$2001</formula1>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2.0"/>
    <col customWidth="1" min="3" max="3" width="46.13"/>
    <col customWidth="1" min="4" max="4" width="50.88"/>
    <col customWidth="1" min="5" max="5" width="26.25"/>
    <col customWidth="1" min="6" max="6" width="4.13"/>
    <col customWidth="1" min="7" max="10" width="11.5"/>
    <col customWidth="1" min="11" max="11" width="45.0"/>
    <col customWidth="1" min="12" max="12" width="11.5"/>
    <col customWidth="1" min="13" max="13" width="19.5"/>
    <col customWidth="1" min="14" max="14" width="5.25"/>
    <col customWidth="1" min="15" max="15" width="11.5"/>
    <col customWidth="1" min="16" max="26" width="10.75"/>
  </cols>
  <sheetData>
    <row r="1" ht="12.75" customHeight="1">
      <c r="A1" s="52"/>
      <c r="B1" s="52"/>
      <c r="C1" s="52"/>
      <c r="D1" s="52"/>
      <c r="E1" s="52"/>
      <c r="F1" s="52"/>
      <c r="G1" s="52"/>
      <c r="H1" s="52"/>
      <c r="I1" s="52"/>
      <c r="J1" s="52"/>
      <c r="K1" s="52"/>
      <c r="L1" s="52"/>
      <c r="M1" s="52"/>
      <c r="N1" s="52"/>
      <c r="O1" s="52"/>
      <c r="P1" s="52"/>
      <c r="Q1" s="52"/>
      <c r="R1" s="52"/>
      <c r="S1" s="52"/>
      <c r="T1" s="52"/>
      <c r="U1" s="52"/>
      <c r="V1" s="52"/>
      <c r="W1" s="52"/>
      <c r="X1" s="52"/>
      <c r="Y1" s="52"/>
      <c r="Z1" s="52"/>
    </row>
    <row r="2" ht="12.75" customHeight="1">
      <c r="A2" s="52"/>
      <c r="B2" s="52"/>
      <c r="C2" s="114"/>
      <c r="D2" s="52"/>
      <c r="E2" s="54"/>
      <c r="F2" s="115"/>
      <c r="G2" s="52"/>
      <c r="H2" s="52"/>
      <c r="I2" s="52"/>
      <c r="J2" s="52"/>
      <c r="K2" s="52"/>
      <c r="L2" s="52"/>
      <c r="M2" s="52"/>
      <c r="N2" s="52"/>
      <c r="O2" s="52"/>
      <c r="P2" s="52"/>
      <c r="Q2" s="52"/>
      <c r="R2" s="52"/>
      <c r="S2" s="52"/>
      <c r="T2" s="52"/>
      <c r="U2" s="52"/>
      <c r="V2" s="52"/>
      <c r="W2" s="52"/>
      <c r="X2" s="52"/>
      <c r="Y2" s="52"/>
      <c r="Z2" s="52"/>
    </row>
    <row r="3" ht="40.5" customHeight="1">
      <c r="A3" s="52"/>
      <c r="B3" s="52"/>
      <c r="C3" s="114"/>
      <c r="D3" s="52"/>
      <c r="E3" s="54"/>
      <c r="F3" s="52"/>
      <c r="G3" s="52"/>
      <c r="H3" s="52"/>
      <c r="I3" s="52"/>
      <c r="J3" s="52"/>
      <c r="K3" s="52"/>
      <c r="L3" s="52"/>
      <c r="M3" s="52"/>
      <c r="N3" s="52"/>
      <c r="O3" s="52"/>
      <c r="P3" s="52"/>
      <c r="Q3" s="52"/>
      <c r="R3" s="52"/>
      <c r="S3" s="52"/>
      <c r="T3" s="52"/>
      <c r="U3" s="52"/>
      <c r="V3" s="52"/>
      <c r="W3" s="52"/>
      <c r="X3" s="52"/>
      <c r="Y3" s="52"/>
      <c r="Z3" s="52"/>
    </row>
    <row r="4" ht="12.75" customHeight="1">
      <c r="A4" s="52"/>
      <c r="B4" s="52"/>
      <c r="C4" s="116" t="s">
        <v>67</v>
      </c>
      <c r="F4" s="52"/>
      <c r="G4" s="52"/>
      <c r="H4" s="52"/>
      <c r="I4" s="52"/>
      <c r="J4" s="52"/>
      <c r="K4" s="52"/>
      <c r="L4" s="52"/>
      <c r="M4" s="52"/>
      <c r="N4" s="52"/>
      <c r="O4" s="52"/>
      <c r="P4" s="52"/>
      <c r="Q4" s="52"/>
      <c r="R4" s="52"/>
      <c r="S4" s="52"/>
      <c r="T4" s="52"/>
      <c r="U4" s="52"/>
      <c r="V4" s="52"/>
      <c r="W4" s="52"/>
      <c r="X4" s="52"/>
      <c r="Y4" s="52"/>
      <c r="Z4" s="52"/>
    </row>
    <row r="5" ht="12.75" customHeight="1">
      <c r="A5" s="52"/>
      <c r="B5" s="52"/>
      <c r="C5" s="114"/>
      <c r="D5" s="52"/>
      <c r="E5" s="54"/>
      <c r="F5" s="115"/>
      <c r="G5" s="52"/>
      <c r="H5" s="52"/>
      <c r="I5" s="52"/>
      <c r="J5" s="52"/>
      <c r="K5" s="52"/>
      <c r="L5" s="52"/>
      <c r="M5" s="52"/>
      <c r="N5" s="52"/>
      <c r="O5" s="52"/>
      <c r="P5" s="52"/>
      <c r="Q5" s="52"/>
      <c r="R5" s="52"/>
      <c r="S5" s="52"/>
      <c r="T5" s="52"/>
      <c r="U5" s="52"/>
      <c r="V5" s="52"/>
      <c r="W5" s="52"/>
      <c r="X5" s="52"/>
      <c r="Y5" s="52"/>
      <c r="Z5" s="52"/>
    </row>
    <row r="6" ht="12.75" customHeight="1">
      <c r="A6" s="52"/>
      <c r="B6" s="52"/>
      <c r="C6" s="114"/>
      <c r="D6" s="54"/>
      <c r="E6" s="117" t="s">
        <v>68</v>
      </c>
      <c r="F6" s="115"/>
      <c r="G6" s="52"/>
      <c r="H6" s="52"/>
      <c r="I6" s="52"/>
      <c r="J6" s="52"/>
      <c r="K6" s="52"/>
      <c r="L6" s="52"/>
      <c r="M6" s="52"/>
      <c r="N6" s="52"/>
      <c r="O6" s="52"/>
      <c r="P6" s="52"/>
      <c r="Q6" s="52"/>
      <c r="R6" s="52"/>
      <c r="S6" s="52"/>
      <c r="T6" s="52"/>
      <c r="U6" s="52"/>
      <c r="V6" s="52"/>
      <c r="W6" s="52"/>
      <c r="X6" s="52"/>
      <c r="Y6" s="52"/>
      <c r="Z6" s="52"/>
    </row>
    <row r="7" ht="12.75" customHeight="1">
      <c r="A7" s="52"/>
      <c r="B7" s="52"/>
      <c r="C7" s="114"/>
      <c r="D7" s="54"/>
      <c r="E7" s="118">
        <f>(F7*0.01)+0.65</f>
        <v>0.65</v>
      </c>
      <c r="F7" s="119">
        <f>SUM(F13:F166)</f>
        <v>0</v>
      </c>
      <c r="G7" s="52"/>
      <c r="H7" s="52"/>
      <c r="I7" s="52"/>
      <c r="J7" s="52"/>
      <c r="K7" s="52"/>
      <c r="L7" s="52"/>
      <c r="M7" s="52"/>
      <c r="N7" s="52"/>
      <c r="O7" s="52"/>
      <c r="P7" s="52"/>
      <c r="Q7" s="52"/>
      <c r="R7" s="52"/>
      <c r="S7" s="52"/>
      <c r="T7" s="52"/>
      <c r="U7" s="52"/>
      <c r="V7" s="52"/>
      <c r="W7" s="52"/>
      <c r="X7" s="52"/>
      <c r="Y7" s="52"/>
      <c r="Z7" s="52"/>
    </row>
    <row r="8" ht="12.75" customHeight="1">
      <c r="A8" s="52"/>
      <c r="B8" s="52"/>
      <c r="C8" s="120" t="s">
        <v>69</v>
      </c>
      <c r="D8" s="52"/>
      <c r="E8" s="121"/>
      <c r="F8" s="119"/>
      <c r="G8" s="52"/>
      <c r="H8" s="52"/>
      <c r="I8" s="52"/>
      <c r="J8" s="52"/>
      <c r="K8" s="52"/>
      <c r="L8" s="52"/>
      <c r="M8" s="52"/>
      <c r="N8" s="52"/>
      <c r="O8" s="52"/>
      <c r="P8" s="52"/>
      <c r="Q8" s="52"/>
      <c r="R8" s="52"/>
      <c r="S8" s="52"/>
      <c r="T8" s="52"/>
      <c r="U8" s="52"/>
      <c r="V8" s="52"/>
      <c r="W8" s="52"/>
      <c r="X8" s="52"/>
      <c r="Y8" s="52"/>
      <c r="Z8" s="52"/>
    </row>
    <row r="9" ht="12.75" customHeight="1">
      <c r="A9" s="52"/>
      <c r="B9" s="52"/>
      <c r="C9" s="120"/>
      <c r="D9" s="52"/>
      <c r="E9" s="54"/>
      <c r="F9" s="119"/>
      <c r="G9" s="52"/>
      <c r="H9" s="52"/>
      <c r="I9" s="52"/>
      <c r="J9" s="52"/>
      <c r="K9" s="52"/>
      <c r="L9" s="52"/>
      <c r="M9" s="52"/>
      <c r="N9" s="52"/>
      <c r="O9" s="52"/>
      <c r="P9" s="52"/>
      <c r="Q9" s="52"/>
      <c r="R9" s="52"/>
      <c r="S9" s="52"/>
      <c r="T9" s="52"/>
      <c r="U9" s="52"/>
      <c r="V9" s="52"/>
      <c r="W9" s="52"/>
      <c r="X9" s="52"/>
      <c r="Y9" s="52"/>
      <c r="Z9" s="52"/>
    </row>
    <row r="10" ht="12.75" customHeight="1">
      <c r="A10" s="52"/>
      <c r="B10" s="52"/>
      <c r="C10" s="52" t="s">
        <v>70</v>
      </c>
      <c r="D10" s="122"/>
      <c r="E10" s="52"/>
      <c r="F10" s="115"/>
      <c r="G10" s="52"/>
      <c r="H10" s="52"/>
      <c r="I10" s="52"/>
      <c r="J10" s="52"/>
      <c r="K10" s="52"/>
      <c r="L10" s="52"/>
      <c r="M10" s="52"/>
      <c r="N10" s="52"/>
      <c r="O10" s="52"/>
      <c r="P10" s="52"/>
      <c r="Q10" s="52"/>
      <c r="R10" s="52"/>
      <c r="S10" s="52"/>
      <c r="T10" s="52"/>
      <c r="U10" s="52"/>
      <c r="V10" s="52"/>
      <c r="W10" s="52"/>
      <c r="X10" s="52"/>
      <c r="Y10" s="52"/>
      <c r="Z10" s="52"/>
    </row>
    <row r="11" ht="38.25" customHeight="1">
      <c r="A11" s="52"/>
      <c r="B11" s="52"/>
      <c r="C11" s="123" t="s">
        <v>71</v>
      </c>
      <c r="D11" s="44"/>
      <c r="E11" s="52"/>
      <c r="F11" s="115"/>
      <c r="G11" s="52"/>
      <c r="H11" s="52"/>
      <c r="I11" s="52"/>
      <c r="J11" s="52"/>
      <c r="K11" s="52"/>
      <c r="L11" s="52"/>
      <c r="M11" s="52"/>
      <c r="N11" s="52"/>
      <c r="O11" s="52"/>
      <c r="P11" s="52"/>
      <c r="Q11" s="52"/>
      <c r="R11" s="52"/>
      <c r="S11" s="52"/>
      <c r="T11" s="52"/>
      <c r="U11" s="52"/>
      <c r="V11" s="52"/>
      <c r="W11" s="52"/>
      <c r="X11" s="52"/>
      <c r="Y11" s="52"/>
      <c r="Z11" s="52"/>
    </row>
    <row r="12" ht="12.75" customHeight="1">
      <c r="A12" s="52"/>
      <c r="B12" s="52"/>
      <c r="C12" s="123"/>
      <c r="D12" s="44"/>
      <c r="E12" s="52"/>
      <c r="F12" s="115"/>
      <c r="G12" s="52"/>
      <c r="H12" s="52"/>
      <c r="I12" s="52"/>
      <c r="J12" s="52"/>
      <c r="K12" s="52"/>
      <c r="L12" s="52"/>
      <c r="M12" s="52"/>
      <c r="N12" s="52"/>
      <c r="O12" s="52"/>
      <c r="P12" s="52"/>
      <c r="Q12" s="52"/>
      <c r="R12" s="52"/>
      <c r="S12" s="52"/>
      <c r="T12" s="52"/>
      <c r="U12" s="52"/>
      <c r="V12" s="52"/>
      <c r="W12" s="52"/>
      <c r="X12" s="52"/>
      <c r="Y12" s="52"/>
      <c r="Z12" s="52"/>
    </row>
    <row r="13" ht="25.5" customHeight="1">
      <c r="A13" s="52"/>
      <c r="B13" s="52"/>
      <c r="C13" s="124" t="s">
        <v>72</v>
      </c>
      <c r="D13" s="65"/>
      <c r="E13" s="125" t="str">
        <f>VLOOKUP($C13,$C$209:$E$214,3,0)</f>
        <v>No influence
</v>
      </c>
      <c r="F13" s="126">
        <f>VLOOKUP($E13,$C$200:$D$205,2,0)</f>
        <v>0</v>
      </c>
      <c r="G13" s="52"/>
      <c r="H13" s="52"/>
      <c r="I13" s="52"/>
      <c r="J13" s="52"/>
      <c r="K13" s="52"/>
      <c r="L13" s="52"/>
      <c r="M13" s="52"/>
      <c r="N13" s="52"/>
      <c r="O13" s="52"/>
      <c r="P13" s="52"/>
      <c r="Q13" s="52"/>
      <c r="R13" s="52"/>
      <c r="S13" s="52"/>
      <c r="T13" s="52"/>
      <c r="U13" s="52"/>
      <c r="V13" s="52"/>
      <c r="W13" s="52"/>
      <c r="X13" s="52"/>
      <c r="Y13" s="52"/>
      <c r="Z13" s="52"/>
    </row>
    <row r="14" ht="12.75" customHeight="1">
      <c r="A14" s="52"/>
      <c r="B14" s="52"/>
      <c r="C14" s="127"/>
      <c r="D14" s="52"/>
      <c r="E14" s="52"/>
      <c r="F14" s="126"/>
      <c r="G14" s="52"/>
      <c r="H14" s="52"/>
      <c r="I14" s="52"/>
      <c r="J14" s="52"/>
      <c r="K14" s="52"/>
      <c r="L14" s="52"/>
      <c r="M14" s="52"/>
      <c r="N14" s="52"/>
      <c r="O14" s="52"/>
      <c r="P14" s="52"/>
      <c r="Q14" s="52"/>
      <c r="R14" s="52"/>
      <c r="S14" s="52"/>
      <c r="T14" s="52"/>
      <c r="U14" s="52"/>
      <c r="V14" s="52"/>
      <c r="W14" s="52"/>
      <c r="X14" s="52"/>
      <c r="Y14" s="52"/>
      <c r="Z14" s="52"/>
    </row>
    <row r="15" ht="12.75" customHeight="1">
      <c r="A15" s="52"/>
      <c r="B15" s="52"/>
      <c r="C15" s="52"/>
      <c r="D15" s="52"/>
      <c r="E15" s="52"/>
      <c r="F15" s="126"/>
      <c r="G15" s="52"/>
      <c r="H15" s="52"/>
      <c r="I15" s="52"/>
      <c r="J15" s="52"/>
      <c r="K15" s="52"/>
      <c r="L15" s="52"/>
      <c r="M15" s="52"/>
      <c r="N15" s="52"/>
      <c r="O15" s="52"/>
      <c r="P15" s="52"/>
      <c r="Q15" s="52"/>
      <c r="R15" s="52"/>
      <c r="S15" s="52"/>
      <c r="T15" s="52"/>
      <c r="U15" s="52"/>
      <c r="V15" s="52"/>
      <c r="W15" s="52"/>
      <c r="X15" s="52"/>
      <c r="Y15" s="52"/>
      <c r="Z15" s="52"/>
    </row>
    <row r="16" ht="12.75" customHeight="1">
      <c r="A16" s="52"/>
      <c r="B16" s="52"/>
      <c r="C16" s="127"/>
      <c r="D16" s="52"/>
      <c r="E16" s="52"/>
      <c r="F16" s="126"/>
      <c r="G16" s="52"/>
      <c r="H16" s="52"/>
      <c r="I16" s="52"/>
      <c r="J16" s="52"/>
      <c r="K16" s="52"/>
      <c r="L16" s="52"/>
      <c r="M16" s="52"/>
      <c r="N16" s="52"/>
      <c r="O16" s="52"/>
      <c r="P16" s="52"/>
      <c r="Q16" s="52"/>
      <c r="R16" s="52"/>
      <c r="S16" s="52"/>
      <c r="T16" s="52"/>
      <c r="U16" s="52"/>
      <c r="V16" s="52"/>
      <c r="W16" s="52"/>
      <c r="X16" s="52"/>
      <c r="Y16" s="52"/>
      <c r="Z16" s="52"/>
    </row>
    <row r="17" ht="12.75" customHeight="1">
      <c r="A17" s="52"/>
      <c r="B17" s="52"/>
      <c r="C17" s="120" t="s">
        <v>73</v>
      </c>
      <c r="D17" s="52"/>
      <c r="E17" s="121"/>
      <c r="F17" s="126"/>
      <c r="G17" s="52"/>
      <c r="H17" s="52"/>
      <c r="I17" s="52"/>
      <c r="J17" s="52"/>
      <c r="K17" s="52"/>
      <c r="L17" s="52"/>
      <c r="M17" s="52"/>
      <c r="N17" s="52"/>
      <c r="O17" s="52"/>
      <c r="P17" s="52"/>
      <c r="Q17" s="52"/>
      <c r="R17" s="52"/>
      <c r="S17" s="52"/>
      <c r="T17" s="52"/>
      <c r="U17" s="52"/>
      <c r="V17" s="52"/>
      <c r="W17" s="52"/>
      <c r="X17" s="52"/>
      <c r="Y17" s="52"/>
      <c r="Z17" s="52"/>
    </row>
    <row r="18" ht="12.75" customHeight="1">
      <c r="A18" s="52"/>
      <c r="B18" s="52"/>
      <c r="C18" s="120"/>
      <c r="D18" s="52"/>
      <c r="E18" s="54"/>
      <c r="F18" s="126"/>
      <c r="G18" s="52"/>
      <c r="H18" s="52"/>
      <c r="I18" s="52"/>
      <c r="J18" s="52"/>
      <c r="K18" s="52"/>
      <c r="L18" s="52"/>
      <c r="M18" s="52"/>
      <c r="N18" s="52"/>
      <c r="O18" s="52"/>
      <c r="P18" s="52"/>
      <c r="Q18" s="52"/>
      <c r="R18" s="52"/>
      <c r="S18" s="52"/>
      <c r="T18" s="52"/>
      <c r="U18" s="52"/>
      <c r="V18" s="52"/>
      <c r="W18" s="52"/>
      <c r="X18" s="52"/>
      <c r="Y18" s="52"/>
      <c r="Z18" s="52"/>
    </row>
    <row r="19" ht="12.75" customHeight="1">
      <c r="A19" s="52"/>
      <c r="B19" s="52"/>
      <c r="C19" s="123" t="s">
        <v>74</v>
      </c>
      <c r="D19" s="44"/>
      <c r="E19" s="52"/>
      <c r="F19" s="126"/>
      <c r="G19" s="52"/>
      <c r="H19" s="52"/>
      <c r="I19" s="52"/>
      <c r="J19" s="52"/>
      <c r="K19" s="52"/>
      <c r="L19" s="52"/>
      <c r="M19" s="52"/>
      <c r="N19" s="52"/>
      <c r="O19" s="52"/>
      <c r="P19" s="52"/>
      <c r="Q19" s="52"/>
      <c r="R19" s="52"/>
      <c r="S19" s="52"/>
      <c r="T19" s="52"/>
      <c r="U19" s="52"/>
      <c r="V19" s="52"/>
      <c r="W19" s="52"/>
      <c r="X19" s="52"/>
      <c r="Y19" s="52"/>
      <c r="Z19" s="52"/>
    </row>
    <row r="20" ht="30.0" customHeight="1">
      <c r="A20" s="52"/>
      <c r="B20" s="52"/>
      <c r="C20" s="123" t="s">
        <v>75</v>
      </c>
      <c r="D20" s="44"/>
      <c r="E20" s="52"/>
      <c r="F20" s="126"/>
      <c r="G20" s="52"/>
      <c r="H20" s="52"/>
      <c r="I20" s="52"/>
      <c r="J20" s="52"/>
      <c r="K20" s="52"/>
      <c r="L20" s="52"/>
      <c r="M20" s="52"/>
      <c r="N20" s="52"/>
      <c r="O20" s="52"/>
      <c r="P20" s="52"/>
      <c r="Q20" s="52"/>
      <c r="R20" s="52"/>
      <c r="S20" s="52"/>
      <c r="T20" s="52"/>
      <c r="U20" s="52"/>
      <c r="V20" s="52"/>
      <c r="W20" s="52"/>
      <c r="X20" s="52"/>
      <c r="Y20" s="52"/>
      <c r="Z20" s="52"/>
    </row>
    <row r="21" ht="12.75" customHeight="1">
      <c r="A21" s="52"/>
      <c r="B21" s="52"/>
      <c r="C21" s="114"/>
      <c r="D21" s="52"/>
      <c r="E21" s="52"/>
      <c r="F21" s="126"/>
      <c r="G21" s="52"/>
      <c r="H21" s="52"/>
      <c r="I21" s="52"/>
      <c r="J21" s="52"/>
      <c r="K21" s="52"/>
      <c r="L21" s="52"/>
      <c r="M21" s="52"/>
      <c r="N21" s="52"/>
      <c r="O21" s="52"/>
      <c r="P21" s="52"/>
      <c r="Q21" s="52"/>
      <c r="R21" s="52"/>
      <c r="S21" s="52"/>
      <c r="T21" s="52"/>
      <c r="U21" s="52"/>
      <c r="V21" s="52"/>
      <c r="W21" s="52"/>
      <c r="X21" s="52"/>
      <c r="Y21" s="52"/>
      <c r="Z21" s="52"/>
    </row>
    <row r="22" ht="25.5" customHeight="1">
      <c r="A22" s="52"/>
      <c r="B22" s="52"/>
      <c r="C22" s="124" t="s">
        <v>76</v>
      </c>
      <c r="D22" s="65"/>
      <c r="E22" s="125" t="str">
        <f>VLOOKUP($C22,$C$216:$E$221,3,0)</f>
        <v>No influence
</v>
      </c>
      <c r="F22" s="126">
        <f>VLOOKUP($E22,$C$200:$D$205,2,0)</f>
        <v>0</v>
      </c>
      <c r="G22" s="52"/>
      <c r="H22" s="52"/>
      <c r="I22" s="52"/>
      <c r="J22" s="52"/>
      <c r="K22" s="52"/>
      <c r="L22" s="52"/>
      <c r="M22" s="52"/>
      <c r="N22" s="52"/>
      <c r="O22" s="52"/>
      <c r="P22" s="52"/>
      <c r="Q22" s="52"/>
      <c r="R22" s="52"/>
      <c r="S22" s="52"/>
      <c r="T22" s="52"/>
      <c r="U22" s="52"/>
      <c r="V22" s="52"/>
      <c r="W22" s="52"/>
      <c r="X22" s="52"/>
      <c r="Y22" s="52"/>
      <c r="Z22" s="52"/>
    </row>
    <row r="23" ht="12.75" customHeight="1">
      <c r="A23" s="52"/>
      <c r="B23" s="52"/>
      <c r="C23" s="127"/>
      <c r="D23" s="52"/>
      <c r="E23" s="52"/>
      <c r="F23" s="126"/>
      <c r="G23" s="52"/>
      <c r="H23" s="52"/>
      <c r="I23" s="52"/>
      <c r="J23" s="52"/>
      <c r="K23" s="52"/>
      <c r="L23" s="52"/>
      <c r="M23" s="52"/>
      <c r="N23" s="52"/>
      <c r="O23" s="52"/>
      <c r="P23" s="52"/>
      <c r="Q23" s="52"/>
      <c r="R23" s="52"/>
      <c r="S23" s="52"/>
      <c r="T23" s="52"/>
      <c r="U23" s="52"/>
      <c r="V23" s="52"/>
      <c r="W23" s="52"/>
      <c r="X23" s="52"/>
      <c r="Y23" s="52"/>
      <c r="Z23" s="52"/>
    </row>
    <row r="24" ht="12.75" customHeight="1">
      <c r="A24" s="52"/>
      <c r="B24" s="52"/>
      <c r="C24" s="128"/>
      <c r="D24" s="129"/>
      <c r="E24" s="52"/>
      <c r="F24" s="126"/>
      <c r="G24" s="52"/>
      <c r="H24" s="52"/>
      <c r="I24" s="52"/>
      <c r="J24" s="52"/>
      <c r="K24" s="52"/>
      <c r="L24" s="52"/>
      <c r="M24" s="52"/>
      <c r="N24" s="52"/>
      <c r="O24" s="52"/>
      <c r="P24" s="52"/>
      <c r="Q24" s="52"/>
      <c r="R24" s="52"/>
      <c r="S24" s="52"/>
      <c r="T24" s="52"/>
      <c r="U24" s="52"/>
      <c r="V24" s="52"/>
      <c r="W24" s="52"/>
      <c r="X24" s="52"/>
      <c r="Y24" s="52"/>
      <c r="Z24" s="52"/>
    </row>
    <row r="25" ht="12.75" customHeight="1">
      <c r="A25" s="52"/>
      <c r="B25" s="52"/>
      <c r="C25" s="130"/>
      <c r="D25" s="131"/>
      <c r="E25" s="52"/>
      <c r="F25" s="126"/>
      <c r="G25" s="52"/>
      <c r="H25" s="52"/>
      <c r="I25" s="52"/>
      <c r="J25" s="52"/>
      <c r="K25" s="52"/>
      <c r="L25" s="52"/>
      <c r="M25" s="52"/>
      <c r="N25" s="52"/>
      <c r="O25" s="52"/>
      <c r="P25" s="52"/>
      <c r="Q25" s="52"/>
      <c r="R25" s="52"/>
      <c r="S25" s="52"/>
      <c r="T25" s="52"/>
      <c r="U25" s="52"/>
      <c r="V25" s="52"/>
      <c r="W25" s="52"/>
      <c r="X25" s="52"/>
      <c r="Y25" s="52"/>
      <c r="Z25" s="52"/>
    </row>
    <row r="26" ht="12.75" customHeight="1">
      <c r="A26" s="52"/>
      <c r="B26" s="52"/>
      <c r="C26" s="120" t="s">
        <v>77</v>
      </c>
      <c r="D26" s="52"/>
      <c r="E26" s="121"/>
      <c r="F26" s="126"/>
      <c r="G26" s="52"/>
      <c r="H26" s="52"/>
      <c r="I26" s="52"/>
      <c r="J26" s="52"/>
      <c r="K26" s="52"/>
      <c r="L26" s="52"/>
      <c r="M26" s="52"/>
      <c r="N26" s="52"/>
      <c r="O26" s="52"/>
      <c r="P26" s="52"/>
      <c r="Q26" s="52"/>
      <c r="R26" s="52"/>
      <c r="S26" s="52"/>
      <c r="T26" s="52"/>
      <c r="U26" s="52"/>
      <c r="V26" s="52"/>
      <c r="W26" s="52"/>
      <c r="X26" s="52"/>
      <c r="Y26" s="52"/>
      <c r="Z26" s="52"/>
    </row>
    <row r="27" ht="12.75" customHeight="1">
      <c r="A27" s="52"/>
      <c r="B27" s="52"/>
      <c r="C27" s="120"/>
      <c r="D27" s="52"/>
      <c r="E27" s="54"/>
      <c r="F27" s="126"/>
      <c r="G27" s="52"/>
      <c r="H27" s="52"/>
      <c r="I27" s="52"/>
      <c r="J27" s="52"/>
      <c r="K27" s="52"/>
      <c r="L27" s="52"/>
      <c r="M27" s="52"/>
      <c r="N27" s="52"/>
      <c r="O27" s="52"/>
      <c r="P27" s="52"/>
      <c r="Q27" s="52"/>
      <c r="R27" s="52"/>
      <c r="S27" s="52"/>
      <c r="T27" s="52"/>
      <c r="U27" s="52"/>
      <c r="V27" s="52"/>
      <c r="W27" s="52"/>
      <c r="X27" s="52"/>
      <c r="Y27" s="52"/>
      <c r="Z27" s="52"/>
    </row>
    <row r="28" ht="12.75" customHeight="1">
      <c r="A28" s="52"/>
      <c r="B28" s="52"/>
      <c r="C28" s="123" t="s">
        <v>78</v>
      </c>
      <c r="D28" s="44"/>
      <c r="E28" s="52"/>
      <c r="F28" s="126"/>
      <c r="G28" s="52"/>
      <c r="H28" s="52"/>
      <c r="I28" s="52"/>
      <c r="J28" s="52"/>
      <c r="K28" s="52"/>
      <c r="L28" s="52"/>
      <c r="M28" s="52"/>
      <c r="N28" s="52"/>
      <c r="O28" s="52"/>
      <c r="P28" s="52"/>
      <c r="Q28" s="52"/>
      <c r="R28" s="52"/>
      <c r="S28" s="52"/>
      <c r="T28" s="52"/>
      <c r="U28" s="52"/>
      <c r="V28" s="52"/>
      <c r="W28" s="52"/>
      <c r="X28" s="52"/>
      <c r="Y28" s="52"/>
      <c r="Z28" s="52"/>
    </row>
    <row r="29" ht="30.0" customHeight="1">
      <c r="A29" s="52"/>
      <c r="B29" s="52"/>
      <c r="C29" s="123" t="s">
        <v>79</v>
      </c>
      <c r="D29" s="44"/>
      <c r="E29" s="52"/>
      <c r="F29" s="126"/>
      <c r="G29" s="52"/>
      <c r="H29" s="52"/>
      <c r="I29" s="52"/>
      <c r="J29" s="52"/>
      <c r="K29" s="52"/>
      <c r="L29" s="52"/>
      <c r="M29" s="52"/>
      <c r="N29" s="52"/>
      <c r="O29" s="52"/>
      <c r="P29" s="52"/>
      <c r="Q29" s="52"/>
      <c r="R29" s="52"/>
      <c r="S29" s="52"/>
      <c r="T29" s="52"/>
      <c r="U29" s="52"/>
      <c r="V29" s="52"/>
      <c r="W29" s="52"/>
      <c r="X29" s="52"/>
      <c r="Y29" s="52"/>
      <c r="Z29" s="52"/>
    </row>
    <row r="30" ht="12.75" customHeight="1">
      <c r="A30" s="52"/>
      <c r="B30" s="52"/>
      <c r="C30" s="114"/>
      <c r="D30" s="52"/>
      <c r="E30" s="52"/>
      <c r="F30" s="126"/>
      <c r="G30" s="52"/>
      <c r="H30" s="52"/>
      <c r="I30" s="52"/>
      <c r="J30" s="52"/>
      <c r="K30" s="52"/>
      <c r="L30" s="52"/>
      <c r="M30" s="52"/>
      <c r="N30" s="52"/>
      <c r="O30" s="52"/>
      <c r="P30" s="52"/>
      <c r="Q30" s="52"/>
      <c r="R30" s="52"/>
      <c r="S30" s="52"/>
      <c r="T30" s="52"/>
      <c r="U30" s="52"/>
      <c r="V30" s="52"/>
      <c r="W30" s="52"/>
      <c r="X30" s="52"/>
      <c r="Y30" s="52"/>
      <c r="Z30" s="52"/>
    </row>
    <row r="31" ht="25.5" customHeight="1">
      <c r="A31" s="52"/>
      <c r="B31" s="52"/>
      <c r="C31" s="124" t="s">
        <v>80</v>
      </c>
      <c r="D31" s="65"/>
      <c r="E31" s="125" t="str">
        <f>VLOOKUP($C31,$C$223:$E$228,3,0)</f>
        <v>No influence
</v>
      </c>
      <c r="F31" s="126">
        <f>VLOOKUP($E31,$C$200:$D$205,2,0)</f>
        <v>0</v>
      </c>
      <c r="G31" s="52"/>
      <c r="H31" s="52"/>
      <c r="I31" s="52"/>
      <c r="J31" s="52"/>
      <c r="K31" s="52"/>
      <c r="L31" s="52"/>
      <c r="M31" s="52"/>
      <c r="N31" s="52"/>
      <c r="O31" s="52"/>
      <c r="P31" s="52"/>
      <c r="Q31" s="52"/>
      <c r="R31" s="52"/>
      <c r="S31" s="52"/>
      <c r="T31" s="52"/>
      <c r="U31" s="52"/>
      <c r="V31" s="52"/>
      <c r="W31" s="52"/>
      <c r="X31" s="52"/>
      <c r="Y31" s="52"/>
      <c r="Z31" s="52"/>
    </row>
    <row r="32" ht="12.75" customHeight="1">
      <c r="A32" s="52"/>
      <c r="B32" s="52"/>
      <c r="C32" s="130"/>
      <c r="D32" s="131"/>
      <c r="E32" s="52"/>
      <c r="F32" s="126"/>
      <c r="G32" s="52"/>
      <c r="H32" s="52"/>
      <c r="I32" s="52"/>
      <c r="J32" s="52"/>
      <c r="K32" s="52"/>
      <c r="L32" s="52"/>
      <c r="M32" s="52"/>
      <c r="N32" s="52"/>
      <c r="O32" s="52"/>
      <c r="P32" s="52"/>
      <c r="Q32" s="52"/>
      <c r="R32" s="52"/>
      <c r="S32" s="52"/>
      <c r="T32" s="52"/>
      <c r="U32" s="52"/>
      <c r="V32" s="52"/>
      <c r="W32" s="52"/>
      <c r="X32" s="52"/>
      <c r="Y32" s="52"/>
      <c r="Z32" s="52"/>
    </row>
    <row r="33" ht="12.75" customHeight="1">
      <c r="A33" s="52"/>
      <c r="B33" s="52"/>
      <c r="C33" s="130"/>
      <c r="D33" s="131"/>
      <c r="E33" s="52"/>
      <c r="F33" s="126"/>
      <c r="G33" s="52"/>
      <c r="H33" s="52"/>
      <c r="I33" s="52"/>
      <c r="J33" s="52"/>
      <c r="K33" s="52"/>
      <c r="L33" s="52"/>
      <c r="M33" s="52"/>
      <c r="N33" s="52"/>
      <c r="O33" s="52"/>
      <c r="P33" s="52"/>
      <c r="Q33" s="52"/>
      <c r="R33" s="52"/>
      <c r="S33" s="52"/>
      <c r="T33" s="52"/>
      <c r="U33" s="52"/>
      <c r="V33" s="52"/>
      <c r="W33" s="52"/>
      <c r="X33" s="52"/>
      <c r="Y33" s="52"/>
      <c r="Z33" s="52"/>
    </row>
    <row r="34" ht="12.75" customHeight="1">
      <c r="A34" s="52"/>
      <c r="B34" s="52"/>
      <c r="C34" s="130"/>
      <c r="D34" s="131"/>
      <c r="E34" s="52"/>
      <c r="F34" s="126"/>
      <c r="G34" s="52"/>
      <c r="H34" s="52"/>
      <c r="I34" s="52"/>
      <c r="J34" s="52"/>
      <c r="K34" s="52"/>
      <c r="L34" s="52"/>
      <c r="M34" s="52"/>
      <c r="N34" s="52"/>
      <c r="O34" s="52"/>
      <c r="P34" s="52"/>
      <c r="Q34" s="52"/>
      <c r="R34" s="52"/>
      <c r="S34" s="52"/>
      <c r="T34" s="52"/>
      <c r="U34" s="52"/>
      <c r="V34" s="52"/>
      <c r="W34" s="52"/>
      <c r="X34" s="52"/>
      <c r="Y34" s="52"/>
      <c r="Z34" s="52"/>
    </row>
    <row r="35" ht="12.75" customHeight="1">
      <c r="A35" s="52"/>
      <c r="B35" s="52"/>
      <c r="C35" s="120" t="s">
        <v>81</v>
      </c>
      <c r="D35" s="52"/>
      <c r="E35" s="121"/>
      <c r="F35" s="126"/>
      <c r="G35" s="52"/>
      <c r="H35" s="52"/>
      <c r="I35" s="52"/>
      <c r="J35" s="52"/>
      <c r="K35" s="52"/>
      <c r="L35" s="52"/>
      <c r="M35" s="52"/>
      <c r="N35" s="52"/>
      <c r="O35" s="52"/>
      <c r="P35" s="52"/>
      <c r="Q35" s="52"/>
      <c r="R35" s="52"/>
      <c r="S35" s="52"/>
      <c r="T35" s="52"/>
      <c r="U35" s="52"/>
      <c r="V35" s="52"/>
      <c r="W35" s="52"/>
      <c r="X35" s="52"/>
      <c r="Y35" s="52"/>
      <c r="Z35" s="52"/>
    </row>
    <row r="36" ht="12.75" customHeight="1">
      <c r="A36" s="52"/>
      <c r="B36" s="52"/>
      <c r="C36" s="120"/>
      <c r="D36" s="52"/>
      <c r="E36" s="54"/>
      <c r="F36" s="126"/>
      <c r="G36" s="52"/>
      <c r="H36" s="52"/>
      <c r="I36" s="52"/>
      <c r="J36" s="52"/>
      <c r="K36" s="52"/>
      <c r="L36" s="52"/>
      <c r="M36" s="52"/>
      <c r="N36" s="52"/>
      <c r="O36" s="52"/>
      <c r="P36" s="52"/>
      <c r="Q36" s="52"/>
      <c r="R36" s="52"/>
      <c r="S36" s="52"/>
      <c r="T36" s="52"/>
      <c r="U36" s="52"/>
      <c r="V36" s="52"/>
      <c r="W36" s="52"/>
      <c r="X36" s="52"/>
      <c r="Y36" s="52"/>
      <c r="Z36" s="52"/>
    </row>
    <row r="37" ht="12.75" customHeight="1">
      <c r="A37" s="52"/>
      <c r="B37" s="52"/>
      <c r="C37" s="123" t="s">
        <v>82</v>
      </c>
      <c r="D37" s="44"/>
      <c r="E37" s="52"/>
      <c r="F37" s="126"/>
      <c r="G37" s="52"/>
      <c r="H37" s="52"/>
      <c r="I37" s="52"/>
      <c r="J37" s="52"/>
      <c r="K37" s="52"/>
      <c r="L37" s="52"/>
      <c r="M37" s="52"/>
      <c r="N37" s="52"/>
      <c r="O37" s="52"/>
      <c r="P37" s="52"/>
      <c r="Q37" s="52"/>
      <c r="R37" s="52"/>
      <c r="S37" s="52"/>
      <c r="T37" s="52"/>
      <c r="U37" s="52"/>
      <c r="V37" s="52"/>
      <c r="W37" s="52"/>
      <c r="X37" s="52"/>
      <c r="Y37" s="52"/>
      <c r="Z37" s="52"/>
    </row>
    <row r="38" ht="38.25" customHeight="1">
      <c r="A38" s="52"/>
      <c r="B38" s="52"/>
      <c r="C38" s="123" t="s">
        <v>83</v>
      </c>
      <c r="D38" s="44"/>
      <c r="E38" s="52"/>
      <c r="F38" s="126"/>
      <c r="G38" s="52"/>
      <c r="H38" s="52"/>
      <c r="I38" s="52"/>
      <c r="J38" s="52"/>
      <c r="K38" s="52"/>
      <c r="L38" s="52"/>
      <c r="M38" s="52"/>
      <c r="N38" s="52"/>
      <c r="O38" s="52"/>
      <c r="P38" s="52"/>
      <c r="Q38" s="52"/>
      <c r="R38" s="52"/>
      <c r="S38" s="52"/>
      <c r="T38" s="52"/>
      <c r="U38" s="52"/>
      <c r="V38" s="52"/>
      <c r="W38" s="52"/>
      <c r="X38" s="52"/>
      <c r="Y38" s="52"/>
      <c r="Z38" s="52"/>
    </row>
    <row r="39" ht="12.75" customHeight="1">
      <c r="A39" s="52"/>
      <c r="B39" s="52"/>
      <c r="C39" s="114"/>
      <c r="D39" s="52"/>
      <c r="E39" s="52"/>
      <c r="F39" s="126"/>
      <c r="G39" s="52"/>
      <c r="H39" s="52"/>
      <c r="I39" s="52"/>
      <c r="J39" s="52"/>
      <c r="K39" s="52"/>
      <c r="L39" s="52"/>
      <c r="M39" s="52"/>
      <c r="N39" s="52"/>
      <c r="O39" s="52"/>
      <c r="P39" s="52"/>
      <c r="Q39" s="52"/>
      <c r="R39" s="52"/>
      <c r="S39" s="52"/>
      <c r="T39" s="52"/>
      <c r="U39" s="52"/>
      <c r="V39" s="52"/>
      <c r="W39" s="52"/>
      <c r="X39" s="52"/>
      <c r="Y39" s="52"/>
      <c r="Z39" s="52"/>
    </row>
    <row r="40" ht="25.5" customHeight="1">
      <c r="A40" s="52"/>
      <c r="B40" s="52"/>
      <c r="C40" s="124" t="s">
        <v>84</v>
      </c>
      <c r="D40" s="65"/>
      <c r="E40" s="125" t="str">
        <f>VLOOKUP($C40,$C$230:$E$235,3,0)</f>
        <v>No influence
</v>
      </c>
      <c r="F40" s="126">
        <f>VLOOKUP($E40,$C$200:$D$205,2,0)</f>
        <v>0</v>
      </c>
      <c r="G40" s="52"/>
      <c r="H40" s="52"/>
      <c r="I40" s="52"/>
      <c r="J40" s="52"/>
      <c r="K40" s="52"/>
      <c r="L40" s="52"/>
      <c r="M40" s="52"/>
      <c r="N40" s="52"/>
      <c r="O40" s="52"/>
      <c r="P40" s="52"/>
      <c r="Q40" s="52"/>
      <c r="R40" s="52"/>
      <c r="S40" s="52"/>
      <c r="T40" s="52"/>
      <c r="U40" s="52"/>
      <c r="V40" s="52"/>
      <c r="W40" s="52"/>
      <c r="X40" s="52"/>
      <c r="Y40" s="52"/>
      <c r="Z40" s="52"/>
    </row>
    <row r="41" ht="12.75" customHeight="1">
      <c r="A41" s="52"/>
      <c r="B41" s="52"/>
      <c r="C41" s="127"/>
      <c r="D41" s="52"/>
      <c r="E41" s="52"/>
      <c r="F41" s="126"/>
      <c r="G41" s="52"/>
      <c r="H41" s="52"/>
      <c r="I41" s="52"/>
      <c r="J41" s="52"/>
      <c r="K41" s="52"/>
      <c r="L41" s="52"/>
      <c r="M41" s="52"/>
      <c r="N41" s="52"/>
      <c r="O41" s="52"/>
      <c r="P41" s="52"/>
      <c r="Q41" s="52"/>
      <c r="R41" s="52"/>
      <c r="S41" s="52"/>
      <c r="T41" s="52"/>
      <c r="U41" s="52"/>
      <c r="V41" s="52"/>
      <c r="W41" s="52"/>
      <c r="X41" s="52"/>
      <c r="Y41" s="52"/>
      <c r="Z41" s="52"/>
    </row>
    <row r="42" ht="12.75" customHeight="1">
      <c r="A42" s="52"/>
      <c r="B42" s="52"/>
      <c r="C42" s="52"/>
      <c r="D42" s="52"/>
      <c r="E42" s="52"/>
      <c r="F42" s="126"/>
      <c r="G42" s="52"/>
      <c r="H42" s="52"/>
      <c r="I42" s="52"/>
      <c r="J42" s="52"/>
      <c r="K42" s="52"/>
      <c r="L42" s="52"/>
      <c r="M42" s="52"/>
      <c r="N42" s="52"/>
      <c r="O42" s="52"/>
      <c r="P42" s="52"/>
      <c r="Q42" s="52"/>
      <c r="R42" s="52"/>
      <c r="S42" s="52"/>
      <c r="T42" s="52"/>
      <c r="U42" s="52"/>
      <c r="V42" s="52"/>
      <c r="W42" s="52"/>
      <c r="X42" s="52"/>
      <c r="Y42" s="52"/>
      <c r="Z42" s="52"/>
    </row>
    <row r="43" ht="12.75" customHeight="1">
      <c r="A43" s="52"/>
      <c r="B43" s="52"/>
      <c r="C43" s="127"/>
      <c r="D43" s="52"/>
      <c r="E43" s="52"/>
      <c r="F43" s="126"/>
      <c r="G43" s="52"/>
      <c r="H43" s="52"/>
      <c r="I43" s="52"/>
      <c r="J43" s="52"/>
      <c r="K43" s="52"/>
      <c r="L43" s="52"/>
      <c r="M43" s="52"/>
      <c r="N43" s="52"/>
      <c r="O43" s="52"/>
      <c r="P43" s="52"/>
      <c r="Q43" s="52"/>
      <c r="R43" s="52"/>
      <c r="S43" s="52"/>
      <c r="T43" s="52"/>
      <c r="U43" s="52"/>
      <c r="V43" s="52"/>
      <c r="W43" s="52"/>
      <c r="X43" s="52"/>
      <c r="Y43" s="52"/>
      <c r="Z43" s="52"/>
    </row>
    <row r="44" ht="12.75" customHeight="1">
      <c r="A44" s="52"/>
      <c r="B44" s="52"/>
      <c r="C44" s="120" t="s">
        <v>85</v>
      </c>
      <c r="D44" s="52"/>
      <c r="E44" s="121"/>
      <c r="F44" s="126"/>
      <c r="G44" s="52"/>
      <c r="H44" s="52"/>
      <c r="I44" s="52"/>
      <c r="J44" s="52"/>
      <c r="K44" s="52"/>
      <c r="L44" s="52"/>
      <c r="M44" s="52"/>
      <c r="N44" s="52"/>
      <c r="O44" s="52"/>
      <c r="P44" s="52"/>
      <c r="Q44" s="52"/>
      <c r="R44" s="52"/>
      <c r="S44" s="52"/>
      <c r="T44" s="52"/>
      <c r="U44" s="52"/>
      <c r="V44" s="52"/>
      <c r="W44" s="52"/>
      <c r="X44" s="52"/>
      <c r="Y44" s="52"/>
      <c r="Z44" s="52"/>
    </row>
    <row r="45" ht="12.75" customHeight="1">
      <c r="A45" s="52"/>
      <c r="B45" s="52"/>
      <c r="C45" s="120"/>
      <c r="D45" s="52"/>
      <c r="E45" s="54"/>
      <c r="F45" s="126"/>
      <c r="G45" s="52"/>
      <c r="H45" s="52"/>
      <c r="I45" s="52"/>
      <c r="J45" s="52"/>
      <c r="K45" s="52"/>
      <c r="L45" s="52"/>
      <c r="M45" s="52"/>
      <c r="N45" s="52"/>
      <c r="O45" s="52"/>
      <c r="P45" s="52"/>
      <c r="Q45" s="52"/>
      <c r="R45" s="52"/>
      <c r="S45" s="52"/>
      <c r="T45" s="52"/>
      <c r="U45" s="52"/>
      <c r="V45" s="52"/>
      <c r="W45" s="52"/>
      <c r="X45" s="52"/>
      <c r="Y45" s="52"/>
      <c r="Z45" s="52"/>
    </row>
    <row r="46" ht="12.75" customHeight="1">
      <c r="A46" s="52"/>
      <c r="B46" s="52"/>
      <c r="C46" s="123" t="s">
        <v>86</v>
      </c>
      <c r="D46" s="44"/>
      <c r="E46" s="52"/>
      <c r="F46" s="126"/>
      <c r="G46" s="52"/>
      <c r="H46" s="52"/>
      <c r="I46" s="52"/>
      <c r="J46" s="52"/>
      <c r="K46" s="52"/>
      <c r="L46" s="52"/>
      <c r="M46" s="52"/>
      <c r="N46" s="52"/>
      <c r="O46" s="52"/>
      <c r="P46" s="52"/>
      <c r="Q46" s="52"/>
      <c r="R46" s="52"/>
      <c r="S46" s="52"/>
      <c r="T46" s="52"/>
      <c r="U46" s="52"/>
      <c r="V46" s="52"/>
      <c r="W46" s="52"/>
      <c r="X46" s="52"/>
      <c r="Y46" s="52"/>
      <c r="Z46" s="52"/>
    </row>
    <row r="47" ht="15.75" customHeight="1">
      <c r="A47" s="52"/>
      <c r="B47" s="52"/>
      <c r="C47" s="123" t="s">
        <v>87</v>
      </c>
      <c r="D47" s="44"/>
      <c r="E47" s="52"/>
      <c r="F47" s="126"/>
      <c r="G47" s="52"/>
      <c r="H47" s="52"/>
      <c r="I47" s="52"/>
      <c r="J47" s="52"/>
      <c r="K47" s="52"/>
      <c r="L47" s="52"/>
      <c r="M47" s="52"/>
      <c r="N47" s="52"/>
      <c r="O47" s="52"/>
      <c r="P47" s="52"/>
      <c r="Q47" s="52"/>
      <c r="R47" s="52"/>
      <c r="S47" s="52"/>
      <c r="T47" s="52"/>
      <c r="U47" s="52"/>
      <c r="V47" s="52"/>
      <c r="W47" s="52"/>
      <c r="X47" s="52"/>
      <c r="Y47" s="52"/>
      <c r="Z47" s="52"/>
    </row>
    <row r="48" ht="12.75" customHeight="1">
      <c r="A48" s="52"/>
      <c r="B48" s="52"/>
      <c r="C48" s="114"/>
      <c r="D48" s="52"/>
      <c r="E48" s="52"/>
      <c r="F48" s="126"/>
      <c r="G48" s="52"/>
      <c r="H48" s="52"/>
      <c r="I48" s="52"/>
      <c r="J48" s="52"/>
      <c r="K48" s="52"/>
      <c r="L48" s="52"/>
      <c r="M48" s="52"/>
      <c r="N48" s="52"/>
      <c r="O48" s="52"/>
      <c r="P48" s="52"/>
      <c r="Q48" s="52"/>
      <c r="R48" s="52"/>
      <c r="S48" s="52"/>
      <c r="T48" s="52"/>
      <c r="U48" s="52"/>
      <c r="V48" s="52"/>
      <c r="W48" s="52"/>
      <c r="X48" s="52"/>
      <c r="Y48" s="52"/>
      <c r="Z48" s="52"/>
    </row>
    <row r="49" ht="25.5" customHeight="1">
      <c r="A49" s="52"/>
      <c r="B49" s="52"/>
      <c r="C49" s="124" t="s">
        <v>88</v>
      </c>
      <c r="D49" s="65"/>
      <c r="E49" s="125" t="str">
        <f>VLOOKUP($C49,$C$237:$E$242,3,0)</f>
        <v>No influence
</v>
      </c>
      <c r="F49" s="126">
        <f>VLOOKUP($E49,$C$200:$D$205,2,0)</f>
        <v>0</v>
      </c>
      <c r="G49" s="52"/>
      <c r="H49" s="52"/>
      <c r="I49" s="52"/>
      <c r="J49" s="52"/>
      <c r="K49" s="52"/>
      <c r="L49" s="52"/>
      <c r="M49" s="52"/>
      <c r="N49" s="52"/>
      <c r="O49" s="52"/>
      <c r="P49" s="52"/>
      <c r="Q49" s="52"/>
      <c r="R49" s="52"/>
      <c r="S49" s="52"/>
      <c r="T49" s="52"/>
      <c r="U49" s="52"/>
      <c r="V49" s="52"/>
      <c r="W49" s="52"/>
      <c r="X49" s="52"/>
      <c r="Y49" s="52"/>
      <c r="Z49" s="52"/>
    </row>
    <row r="50" ht="12.75" customHeight="1">
      <c r="A50" s="52"/>
      <c r="B50" s="52"/>
      <c r="C50" s="127"/>
      <c r="D50" s="52"/>
      <c r="E50" s="52"/>
      <c r="F50" s="126"/>
      <c r="G50" s="52"/>
      <c r="H50" s="52"/>
      <c r="I50" s="52"/>
      <c r="J50" s="52"/>
      <c r="K50" s="52"/>
      <c r="L50" s="52"/>
      <c r="M50" s="52"/>
      <c r="N50" s="52"/>
      <c r="O50" s="52"/>
      <c r="P50" s="52"/>
      <c r="Q50" s="52"/>
      <c r="R50" s="52"/>
      <c r="S50" s="52"/>
      <c r="T50" s="52"/>
      <c r="U50" s="52"/>
      <c r="V50" s="52"/>
      <c r="W50" s="52"/>
      <c r="X50" s="52"/>
      <c r="Y50" s="52"/>
      <c r="Z50" s="52"/>
    </row>
    <row r="51" ht="12.75" customHeight="1">
      <c r="A51" s="52"/>
      <c r="B51" s="52"/>
      <c r="C51" s="128"/>
      <c r="D51" s="129"/>
      <c r="E51" s="52"/>
      <c r="F51" s="126"/>
      <c r="G51" s="52"/>
      <c r="H51" s="52"/>
      <c r="I51" s="52"/>
      <c r="J51" s="52"/>
      <c r="K51" s="52"/>
      <c r="L51" s="52"/>
      <c r="M51" s="52"/>
      <c r="N51" s="52"/>
      <c r="O51" s="52"/>
      <c r="P51" s="52"/>
      <c r="Q51" s="52"/>
      <c r="R51" s="52"/>
      <c r="S51" s="52"/>
      <c r="T51" s="52"/>
      <c r="U51" s="52"/>
      <c r="V51" s="52"/>
      <c r="W51" s="52"/>
      <c r="X51" s="52"/>
      <c r="Y51" s="52"/>
      <c r="Z51" s="52"/>
    </row>
    <row r="52" ht="12.75" customHeight="1">
      <c r="A52" s="52"/>
      <c r="B52" s="52"/>
      <c r="C52" s="130"/>
      <c r="D52" s="131"/>
      <c r="E52" s="52"/>
      <c r="F52" s="126"/>
      <c r="G52" s="52"/>
      <c r="H52" s="52"/>
      <c r="I52" s="52"/>
      <c r="J52" s="52"/>
      <c r="K52" s="52"/>
      <c r="L52" s="52"/>
      <c r="M52" s="52"/>
      <c r="N52" s="52"/>
      <c r="O52" s="52"/>
      <c r="P52" s="52"/>
      <c r="Q52" s="52"/>
      <c r="R52" s="52"/>
      <c r="S52" s="52"/>
      <c r="T52" s="52"/>
      <c r="U52" s="52"/>
      <c r="V52" s="52"/>
      <c r="W52" s="52"/>
      <c r="X52" s="52"/>
      <c r="Y52" s="52"/>
      <c r="Z52" s="52"/>
    </row>
    <row r="53" ht="12.75" customHeight="1">
      <c r="A53" s="52"/>
      <c r="B53" s="52"/>
      <c r="C53" s="120" t="s">
        <v>89</v>
      </c>
      <c r="D53" s="52"/>
      <c r="E53" s="121"/>
      <c r="F53" s="126"/>
      <c r="G53" s="52"/>
      <c r="H53" s="52"/>
      <c r="I53" s="52"/>
      <c r="J53" s="52"/>
      <c r="K53" s="52"/>
      <c r="L53" s="52"/>
      <c r="M53" s="52"/>
      <c r="N53" s="52"/>
      <c r="O53" s="52"/>
      <c r="P53" s="52"/>
      <c r="Q53" s="52"/>
      <c r="R53" s="52"/>
      <c r="S53" s="52"/>
      <c r="T53" s="52"/>
      <c r="U53" s="52"/>
      <c r="V53" s="52"/>
      <c r="W53" s="52"/>
      <c r="X53" s="52"/>
      <c r="Y53" s="52"/>
      <c r="Z53" s="52"/>
    </row>
    <row r="54" ht="12.75" customHeight="1">
      <c r="A54" s="52"/>
      <c r="B54" s="52"/>
      <c r="C54" s="120"/>
      <c r="D54" s="52"/>
      <c r="E54" s="54"/>
      <c r="F54" s="126"/>
      <c r="G54" s="52"/>
      <c r="H54" s="52"/>
      <c r="I54" s="52"/>
      <c r="J54" s="52"/>
      <c r="K54" s="52"/>
      <c r="L54" s="52"/>
      <c r="M54" s="52"/>
      <c r="N54" s="52"/>
      <c r="O54" s="52"/>
      <c r="P54" s="52"/>
      <c r="Q54" s="52"/>
      <c r="R54" s="52"/>
      <c r="S54" s="52"/>
      <c r="T54" s="52"/>
      <c r="U54" s="52"/>
      <c r="V54" s="52"/>
      <c r="W54" s="52"/>
      <c r="X54" s="52"/>
      <c r="Y54" s="52"/>
      <c r="Z54" s="52"/>
    </row>
    <row r="55" ht="12.75" customHeight="1">
      <c r="A55" s="52"/>
      <c r="B55" s="52"/>
      <c r="C55" s="123" t="s">
        <v>90</v>
      </c>
      <c r="D55" s="44"/>
      <c r="E55" s="52"/>
      <c r="F55" s="126"/>
      <c r="G55" s="52"/>
      <c r="H55" s="52"/>
      <c r="I55" s="52"/>
      <c r="J55" s="52"/>
      <c r="K55" s="52"/>
      <c r="L55" s="52"/>
      <c r="M55" s="52"/>
      <c r="N55" s="52"/>
      <c r="O55" s="52"/>
      <c r="P55" s="52"/>
      <c r="Q55" s="52"/>
      <c r="R55" s="52"/>
      <c r="S55" s="52"/>
      <c r="T55" s="52"/>
      <c r="U55" s="52"/>
      <c r="V55" s="52"/>
      <c r="W55" s="52"/>
      <c r="X55" s="52"/>
      <c r="Y55" s="52"/>
      <c r="Z55" s="52"/>
    </row>
    <row r="56" ht="18.75" customHeight="1">
      <c r="A56" s="52"/>
      <c r="B56" s="52"/>
      <c r="C56" s="123" t="s">
        <v>91</v>
      </c>
      <c r="D56" s="44"/>
      <c r="E56" s="52"/>
      <c r="F56" s="126"/>
      <c r="G56" s="52"/>
      <c r="H56" s="52"/>
      <c r="I56" s="52"/>
      <c r="J56" s="52"/>
      <c r="K56" s="52"/>
      <c r="L56" s="52"/>
      <c r="M56" s="52"/>
      <c r="N56" s="52"/>
      <c r="O56" s="52"/>
      <c r="P56" s="52"/>
      <c r="Q56" s="52"/>
      <c r="R56" s="52"/>
      <c r="S56" s="52"/>
      <c r="T56" s="52"/>
      <c r="U56" s="52"/>
      <c r="V56" s="52"/>
      <c r="W56" s="52"/>
      <c r="X56" s="52"/>
      <c r="Y56" s="52"/>
      <c r="Z56" s="52"/>
    </row>
    <row r="57" ht="12.75" customHeight="1">
      <c r="A57" s="52"/>
      <c r="B57" s="52"/>
      <c r="C57" s="114"/>
      <c r="D57" s="52"/>
      <c r="E57" s="52"/>
      <c r="F57" s="126"/>
      <c r="G57" s="52"/>
      <c r="H57" s="52"/>
      <c r="I57" s="52"/>
      <c r="J57" s="52"/>
      <c r="K57" s="52"/>
      <c r="L57" s="52"/>
      <c r="M57" s="52"/>
      <c r="N57" s="52"/>
      <c r="O57" s="52"/>
      <c r="P57" s="52"/>
      <c r="Q57" s="52"/>
      <c r="R57" s="52"/>
      <c r="S57" s="52"/>
      <c r="T57" s="52"/>
      <c r="U57" s="52"/>
      <c r="V57" s="52"/>
      <c r="W57" s="52"/>
      <c r="X57" s="52"/>
      <c r="Y57" s="52"/>
      <c r="Z57" s="52"/>
    </row>
    <row r="58" ht="25.5" customHeight="1">
      <c r="A58" s="52"/>
      <c r="B58" s="52"/>
      <c r="C58" s="124" t="s">
        <v>92</v>
      </c>
      <c r="D58" s="65"/>
      <c r="E58" s="125" t="str">
        <f>VLOOKUP($C58,$C$244:$E$249,3,0)</f>
        <v>No influence
</v>
      </c>
      <c r="F58" s="126">
        <f>VLOOKUP($E58,$C$200:$D$205,2,0)</f>
        <v>0</v>
      </c>
      <c r="G58" s="52"/>
      <c r="H58" s="52"/>
      <c r="I58" s="52"/>
      <c r="J58" s="52"/>
      <c r="K58" s="52"/>
      <c r="L58" s="52"/>
      <c r="M58" s="52"/>
      <c r="N58" s="52"/>
      <c r="O58" s="52"/>
      <c r="P58" s="52"/>
      <c r="Q58" s="52"/>
      <c r="R58" s="52"/>
      <c r="S58" s="52"/>
      <c r="T58" s="52"/>
      <c r="U58" s="52"/>
      <c r="V58" s="52"/>
      <c r="W58" s="52"/>
      <c r="X58" s="52"/>
      <c r="Y58" s="52"/>
      <c r="Z58" s="52"/>
    </row>
    <row r="59" ht="12.75" customHeight="1">
      <c r="A59" s="52"/>
      <c r="B59" s="52"/>
      <c r="C59" s="130"/>
      <c r="D59" s="131"/>
      <c r="E59" s="52"/>
      <c r="F59" s="126"/>
      <c r="G59" s="52"/>
      <c r="H59" s="52"/>
      <c r="I59" s="52"/>
      <c r="J59" s="52"/>
      <c r="K59" s="52"/>
      <c r="L59" s="52"/>
      <c r="M59" s="52"/>
      <c r="N59" s="52"/>
      <c r="O59" s="52"/>
      <c r="P59" s="52"/>
      <c r="Q59" s="52"/>
      <c r="R59" s="52"/>
      <c r="S59" s="52"/>
      <c r="T59" s="52"/>
      <c r="U59" s="52"/>
      <c r="V59" s="52"/>
      <c r="W59" s="52"/>
      <c r="X59" s="52"/>
      <c r="Y59" s="52"/>
      <c r="Z59" s="52"/>
    </row>
    <row r="60" ht="12.75" customHeight="1">
      <c r="A60" s="52"/>
      <c r="B60" s="52"/>
      <c r="C60" s="130"/>
      <c r="D60" s="131"/>
      <c r="E60" s="52"/>
      <c r="F60" s="126"/>
      <c r="G60" s="52"/>
      <c r="H60" s="52"/>
      <c r="I60" s="52"/>
      <c r="J60" s="52"/>
      <c r="K60" s="52"/>
      <c r="L60" s="52"/>
      <c r="M60" s="52"/>
      <c r="N60" s="52"/>
      <c r="O60" s="52"/>
      <c r="P60" s="52"/>
      <c r="Q60" s="52"/>
      <c r="R60" s="52"/>
      <c r="S60" s="52"/>
      <c r="T60" s="52"/>
      <c r="U60" s="52"/>
      <c r="V60" s="52"/>
      <c r="W60" s="52"/>
      <c r="X60" s="52"/>
      <c r="Y60" s="52"/>
      <c r="Z60" s="52"/>
    </row>
    <row r="61" ht="12.75" customHeight="1">
      <c r="A61" s="52"/>
      <c r="B61" s="52"/>
      <c r="C61" s="130"/>
      <c r="D61" s="131"/>
      <c r="E61" s="52"/>
      <c r="F61" s="126"/>
      <c r="G61" s="52"/>
      <c r="H61" s="52"/>
      <c r="I61" s="52"/>
      <c r="J61" s="52"/>
      <c r="K61" s="52"/>
      <c r="L61" s="52"/>
      <c r="M61" s="52"/>
      <c r="N61" s="52"/>
      <c r="O61" s="52"/>
      <c r="P61" s="52"/>
      <c r="Q61" s="52"/>
      <c r="R61" s="52"/>
      <c r="S61" s="52"/>
      <c r="T61" s="52"/>
      <c r="U61" s="52"/>
      <c r="V61" s="52"/>
      <c r="W61" s="52"/>
      <c r="X61" s="52"/>
      <c r="Y61" s="52"/>
      <c r="Z61" s="52"/>
    </row>
    <row r="62" ht="12.75" customHeight="1">
      <c r="A62" s="52"/>
      <c r="B62" s="52"/>
      <c r="C62" s="120" t="s">
        <v>93</v>
      </c>
      <c r="D62" s="52"/>
      <c r="E62" s="121"/>
      <c r="F62" s="126"/>
      <c r="G62" s="52"/>
      <c r="H62" s="52"/>
      <c r="I62" s="52"/>
      <c r="J62" s="52"/>
      <c r="K62" s="52"/>
      <c r="L62" s="52"/>
      <c r="M62" s="52"/>
      <c r="N62" s="52"/>
      <c r="O62" s="52"/>
      <c r="P62" s="52"/>
      <c r="Q62" s="52"/>
      <c r="R62" s="52"/>
      <c r="S62" s="52"/>
      <c r="T62" s="52"/>
      <c r="U62" s="52"/>
      <c r="V62" s="52"/>
      <c r="W62" s="52"/>
      <c r="X62" s="52"/>
      <c r="Y62" s="52"/>
      <c r="Z62" s="52"/>
    </row>
    <row r="63" ht="12.75" customHeight="1">
      <c r="A63" s="52"/>
      <c r="B63" s="52"/>
      <c r="C63" s="120"/>
      <c r="D63" s="52"/>
      <c r="E63" s="54"/>
      <c r="F63" s="126"/>
      <c r="G63" s="52"/>
      <c r="H63" s="52"/>
      <c r="I63" s="52"/>
      <c r="J63" s="52"/>
      <c r="K63" s="52"/>
      <c r="L63" s="52"/>
      <c r="M63" s="52"/>
      <c r="N63" s="52"/>
      <c r="O63" s="52"/>
      <c r="P63" s="52"/>
      <c r="Q63" s="52"/>
      <c r="R63" s="52"/>
      <c r="S63" s="52"/>
      <c r="T63" s="52"/>
      <c r="U63" s="52"/>
      <c r="V63" s="52"/>
      <c r="W63" s="52"/>
      <c r="X63" s="52"/>
      <c r="Y63" s="52"/>
      <c r="Z63" s="52"/>
    </row>
    <row r="64" ht="12.75" customHeight="1">
      <c r="A64" s="52"/>
      <c r="B64" s="52"/>
      <c r="C64" s="123" t="s">
        <v>94</v>
      </c>
      <c r="D64" s="44"/>
      <c r="E64" s="52"/>
      <c r="F64" s="126"/>
      <c r="G64" s="52"/>
      <c r="H64" s="52"/>
      <c r="I64" s="52"/>
      <c r="J64" s="52"/>
      <c r="K64" s="52"/>
      <c r="L64" s="52"/>
      <c r="M64" s="52"/>
      <c r="N64" s="52"/>
      <c r="O64" s="52"/>
      <c r="P64" s="52"/>
      <c r="Q64" s="52"/>
      <c r="R64" s="52"/>
      <c r="S64" s="52"/>
      <c r="T64" s="52"/>
      <c r="U64" s="52"/>
      <c r="V64" s="52"/>
      <c r="W64" s="52"/>
      <c r="X64" s="52"/>
      <c r="Y64" s="52"/>
      <c r="Z64" s="52"/>
    </row>
    <row r="65" ht="14.25" customHeight="1">
      <c r="A65" s="52"/>
      <c r="B65" s="52"/>
      <c r="C65" s="123" t="s">
        <v>95</v>
      </c>
      <c r="D65" s="44"/>
      <c r="E65" s="52"/>
      <c r="F65" s="126"/>
      <c r="G65" s="52"/>
      <c r="H65" s="52"/>
      <c r="I65" s="52"/>
      <c r="J65" s="52"/>
      <c r="K65" s="52"/>
      <c r="L65" s="52"/>
      <c r="M65" s="52"/>
      <c r="N65" s="52"/>
      <c r="O65" s="52"/>
      <c r="P65" s="52"/>
      <c r="Q65" s="52"/>
      <c r="R65" s="52"/>
      <c r="S65" s="52"/>
      <c r="T65" s="52"/>
      <c r="U65" s="52"/>
      <c r="V65" s="52"/>
      <c r="W65" s="52"/>
      <c r="X65" s="52"/>
      <c r="Y65" s="52"/>
      <c r="Z65" s="52"/>
    </row>
    <row r="66" ht="14.25" customHeight="1">
      <c r="A66" s="52"/>
      <c r="B66" s="52"/>
      <c r="C66" s="123" t="s">
        <v>96</v>
      </c>
      <c r="D66" s="44"/>
      <c r="E66" s="52"/>
      <c r="F66" s="126"/>
      <c r="G66" s="52"/>
      <c r="H66" s="52"/>
      <c r="I66" s="52"/>
      <c r="J66" s="52"/>
      <c r="K66" s="52"/>
      <c r="L66" s="52"/>
      <c r="M66" s="52"/>
      <c r="N66" s="52"/>
      <c r="O66" s="52"/>
      <c r="P66" s="52"/>
      <c r="Q66" s="52"/>
      <c r="R66" s="52"/>
      <c r="S66" s="52"/>
      <c r="T66" s="52"/>
      <c r="U66" s="52"/>
      <c r="V66" s="52"/>
      <c r="W66" s="52"/>
      <c r="X66" s="52"/>
      <c r="Y66" s="52"/>
      <c r="Z66" s="52"/>
    </row>
    <row r="67" ht="14.25" customHeight="1">
      <c r="A67" s="52"/>
      <c r="B67" s="52"/>
      <c r="C67" s="132" t="s">
        <v>97</v>
      </c>
      <c r="D67" s="44"/>
      <c r="E67" s="52"/>
      <c r="F67" s="126"/>
      <c r="G67" s="52"/>
      <c r="H67" s="52"/>
      <c r="I67" s="52"/>
      <c r="J67" s="52"/>
      <c r="K67" s="52"/>
      <c r="L67" s="52"/>
      <c r="M67" s="52"/>
      <c r="N67" s="52"/>
      <c r="O67" s="52"/>
      <c r="P67" s="52"/>
      <c r="Q67" s="52"/>
      <c r="R67" s="52"/>
      <c r="S67" s="52"/>
      <c r="T67" s="52"/>
      <c r="U67" s="52"/>
      <c r="V67" s="52"/>
      <c r="W67" s="52"/>
      <c r="X67" s="52"/>
      <c r="Y67" s="52"/>
      <c r="Z67" s="52"/>
    </row>
    <row r="68" ht="14.25" customHeight="1">
      <c r="A68" s="52"/>
      <c r="B68" s="52"/>
      <c r="C68" s="132" t="s">
        <v>98</v>
      </c>
      <c r="D68" s="44"/>
      <c r="E68" s="52"/>
      <c r="F68" s="126"/>
      <c r="G68" s="52"/>
      <c r="H68" s="52"/>
      <c r="I68" s="52"/>
      <c r="J68" s="52"/>
      <c r="K68" s="52"/>
      <c r="L68" s="52"/>
      <c r="M68" s="52"/>
      <c r="N68" s="52"/>
      <c r="O68" s="52"/>
      <c r="P68" s="52"/>
      <c r="Q68" s="52"/>
      <c r="R68" s="52"/>
      <c r="S68" s="52"/>
      <c r="T68" s="52"/>
      <c r="U68" s="52"/>
      <c r="V68" s="52"/>
      <c r="W68" s="52"/>
      <c r="X68" s="52"/>
      <c r="Y68" s="52"/>
      <c r="Z68" s="52"/>
    </row>
    <row r="69" ht="14.25" customHeight="1">
      <c r="A69" s="52"/>
      <c r="B69" s="52"/>
      <c r="C69" s="132" t="s">
        <v>99</v>
      </c>
      <c r="D69" s="44"/>
      <c r="E69" s="52"/>
      <c r="F69" s="126"/>
      <c r="G69" s="52"/>
      <c r="H69" s="52"/>
      <c r="I69" s="52"/>
      <c r="J69" s="52"/>
      <c r="K69" s="52"/>
      <c r="L69" s="52"/>
      <c r="M69" s="52"/>
      <c r="N69" s="52"/>
      <c r="O69" s="52"/>
      <c r="P69" s="52"/>
      <c r="Q69" s="52"/>
      <c r="R69" s="52"/>
      <c r="S69" s="52"/>
      <c r="T69" s="52"/>
      <c r="U69" s="52"/>
      <c r="V69" s="52"/>
      <c r="W69" s="52"/>
      <c r="X69" s="52"/>
      <c r="Y69" s="52"/>
      <c r="Z69" s="52"/>
    </row>
    <row r="70" ht="14.25" customHeight="1">
      <c r="A70" s="52"/>
      <c r="B70" s="52"/>
      <c r="C70" s="132" t="s">
        <v>100</v>
      </c>
      <c r="D70" s="44"/>
      <c r="E70" s="52"/>
      <c r="F70" s="126"/>
      <c r="G70" s="52"/>
      <c r="H70" s="52"/>
      <c r="I70" s="52"/>
      <c r="J70" s="52"/>
      <c r="K70" s="52"/>
      <c r="L70" s="52"/>
      <c r="M70" s="52"/>
      <c r="N70" s="52"/>
      <c r="O70" s="52"/>
      <c r="P70" s="52"/>
      <c r="Q70" s="52"/>
      <c r="R70" s="52"/>
      <c r="S70" s="52"/>
      <c r="T70" s="52"/>
      <c r="U70" s="52"/>
      <c r="V70" s="52"/>
      <c r="W70" s="52"/>
      <c r="X70" s="52"/>
      <c r="Y70" s="52"/>
      <c r="Z70" s="52"/>
    </row>
    <row r="71" ht="14.25" customHeight="1">
      <c r="A71" s="52"/>
      <c r="B71" s="52"/>
      <c r="C71" s="132" t="s">
        <v>101</v>
      </c>
      <c r="D71" s="44"/>
      <c r="E71" s="52"/>
      <c r="F71" s="126"/>
      <c r="G71" s="52"/>
      <c r="H71" s="52"/>
      <c r="I71" s="52"/>
      <c r="J71" s="52"/>
      <c r="K71" s="52"/>
      <c r="L71" s="52"/>
      <c r="M71" s="52"/>
      <c r="N71" s="52"/>
      <c r="O71" s="52"/>
      <c r="P71" s="52"/>
      <c r="Q71" s="52"/>
      <c r="R71" s="52"/>
      <c r="S71" s="52"/>
      <c r="T71" s="52"/>
      <c r="U71" s="52"/>
      <c r="V71" s="52"/>
      <c r="W71" s="52"/>
      <c r="X71" s="52"/>
      <c r="Y71" s="52"/>
      <c r="Z71" s="52"/>
    </row>
    <row r="72" ht="14.25" customHeight="1">
      <c r="A72" s="52"/>
      <c r="B72" s="52"/>
      <c r="C72" s="132" t="s">
        <v>102</v>
      </c>
      <c r="D72" s="44"/>
      <c r="E72" s="52"/>
      <c r="F72" s="126"/>
      <c r="G72" s="52"/>
      <c r="H72" s="52"/>
      <c r="I72" s="52"/>
      <c r="J72" s="52"/>
      <c r="K72" s="52"/>
      <c r="L72" s="52"/>
      <c r="M72" s="52"/>
      <c r="N72" s="52"/>
      <c r="O72" s="52"/>
      <c r="P72" s="52"/>
      <c r="Q72" s="52"/>
      <c r="R72" s="52"/>
      <c r="S72" s="52"/>
      <c r="T72" s="52"/>
      <c r="U72" s="52"/>
      <c r="V72" s="52"/>
      <c r="W72" s="52"/>
      <c r="X72" s="52"/>
      <c r="Y72" s="52"/>
      <c r="Z72" s="52"/>
    </row>
    <row r="73" ht="14.25" customHeight="1">
      <c r="A73" s="52"/>
      <c r="B73" s="52"/>
      <c r="C73" s="132" t="s">
        <v>103</v>
      </c>
      <c r="D73" s="44"/>
      <c r="E73" s="52"/>
      <c r="F73" s="126"/>
      <c r="G73" s="52"/>
      <c r="H73" s="52"/>
      <c r="I73" s="52"/>
      <c r="J73" s="52"/>
      <c r="K73" s="52"/>
      <c r="L73" s="52"/>
      <c r="M73" s="52"/>
      <c r="N73" s="52"/>
      <c r="O73" s="52"/>
      <c r="P73" s="52"/>
      <c r="Q73" s="52"/>
      <c r="R73" s="52"/>
      <c r="S73" s="52"/>
      <c r="T73" s="52"/>
      <c r="U73" s="52"/>
      <c r="V73" s="52"/>
      <c r="W73" s="52"/>
      <c r="X73" s="52"/>
      <c r="Y73" s="52"/>
      <c r="Z73" s="52"/>
    </row>
    <row r="74" ht="14.25" customHeight="1">
      <c r="A74" s="52"/>
      <c r="B74" s="52"/>
      <c r="C74" s="132" t="s">
        <v>104</v>
      </c>
      <c r="D74" s="44"/>
      <c r="E74" s="52"/>
      <c r="F74" s="126"/>
      <c r="G74" s="52"/>
      <c r="H74" s="52"/>
      <c r="I74" s="52"/>
      <c r="J74" s="52"/>
      <c r="K74" s="52"/>
      <c r="L74" s="52"/>
      <c r="M74" s="52"/>
      <c r="N74" s="52"/>
      <c r="O74" s="52"/>
      <c r="P74" s="52"/>
      <c r="Q74" s="52"/>
      <c r="R74" s="52"/>
      <c r="S74" s="52"/>
      <c r="T74" s="52"/>
      <c r="U74" s="52"/>
      <c r="V74" s="52"/>
      <c r="W74" s="52"/>
      <c r="X74" s="52"/>
      <c r="Y74" s="52"/>
      <c r="Z74" s="52"/>
    </row>
    <row r="75" ht="14.25" customHeight="1">
      <c r="A75" s="52"/>
      <c r="B75" s="52"/>
      <c r="C75" s="132" t="s">
        <v>105</v>
      </c>
      <c r="D75" s="44"/>
      <c r="E75" s="52"/>
      <c r="F75" s="126"/>
      <c r="G75" s="52"/>
      <c r="H75" s="52"/>
      <c r="I75" s="52"/>
      <c r="J75" s="52"/>
      <c r="K75" s="52"/>
      <c r="L75" s="52"/>
      <c r="M75" s="52"/>
      <c r="N75" s="52"/>
      <c r="O75" s="52"/>
      <c r="P75" s="52"/>
      <c r="Q75" s="52"/>
      <c r="R75" s="52"/>
      <c r="S75" s="52"/>
      <c r="T75" s="52"/>
      <c r="U75" s="52"/>
      <c r="V75" s="52"/>
      <c r="W75" s="52"/>
      <c r="X75" s="52"/>
      <c r="Y75" s="52"/>
      <c r="Z75" s="52"/>
    </row>
    <row r="76" ht="14.25" customHeight="1">
      <c r="A76" s="52"/>
      <c r="B76" s="52"/>
      <c r="C76" s="132" t="s">
        <v>106</v>
      </c>
      <c r="D76" s="44"/>
      <c r="E76" s="52"/>
      <c r="F76" s="126"/>
      <c r="G76" s="52"/>
      <c r="H76" s="52"/>
      <c r="I76" s="52"/>
      <c r="J76" s="52"/>
      <c r="K76" s="52"/>
      <c r="L76" s="52"/>
      <c r="M76" s="52"/>
      <c r="N76" s="52"/>
      <c r="O76" s="52"/>
      <c r="P76" s="52"/>
      <c r="Q76" s="52"/>
      <c r="R76" s="52"/>
      <c r="S76" s="52"/>
      <c r="T76" s="52"/>
      <c r="U76" s="52"/>
      <c r="V76" s="52"/>
      <c r="W76" s="52"/>
      <c r="X76" s="52"/>
      <c r="Y76" s="52"/>
      <c r="Z76" s="52"/>
    </row>
    <row r="77" ht="14.25" customHeight="1">
      <c r="A77" s="52"/>
      <c r="B77" s="52"/>
      <c r="C77" s="132" t="s">
        <v>107</v>
      </c>
      <c r="D77" s="44"/>
      <c r="E77" s="52"/>
      <c r="F77" s="126"/>
      <c r="G77" s="52"/>
      <c r="H77" s="52"/>
      <c r="I77" s="52"/>
      <c r="J77" s="52"/>
      <c r="K77" s="52"/>
      <c r="L77" s="52"/>
      <c r="M77" s="52"/>
      <c r="N77" s="52"/>
      <c r="O77" s="52"/>
      <c r="P77" s="52"/>
      <c r="Q77" s="52"/>
      <c r="R77" s="52"/>
      <c r="S77" s="52"/>
      <c r="T77" s="52"/>
      <c r="U77" s="52"/>
      <c r="V77" s="52"/>
      <c r="W77" s="52"/>
      <c r="X77" s="52"/>
      <c r="Y77" s="52"/>
      <c r="Z77" s="52"/>
    </row>
    <row r="78" ht="14.25" customHeight="1">
      <c r="A78" s="52"/>
      <c r="B78" s="52"/>
      <c r="C78" s="132" t="s">
        <v>108</v>
      </c>
      <c r="D78" s="44"/>
      <c r="E78" s="52"/>
      <c r="F78" s="126"/>
      <c r="G78" s="52"/>
      <c r="H78" s="52"/>
      <c r="I78" s="52"/>
      <c r="J78" s="52"/>
      <c r="K78" s="52"/>
      <c r="L78" s="52"/>
      <c r="M78" s="52"/>
      <c r="N78" s="52"/>
      <c r="O78" s="52"/>
      <c r="P78" s="52"/>
      <c r="Q78" s="52"/>
      <c r="R78" s="52"/>
      <c r="S78" s="52"/>
      <c r="T78" s="52"/>
      <c r="U78" s="52"/>
      <c r="V78" s="52"/>
      <c r="W78" s="52"/>
      <c r="X78" s="52"/>
      <c r="Y78" s="52"/>
      <c r="Z78" s="52"/>
    </row>
    <row r="79" ht="14.25" customHeight="1">
      <c r="A79" s="52"/>
      <c r="B79" s="52"/>
      <c r="C79" s="132" t="s">
        <v>109</v>
      </c>
      <c r="D79" s="44"/>
      <c r="E79" s="52"/>
      <c r="F79" s="126"/>
      <c r="G79" s="52"/>
      <c r="H79" s="52"/>
      <c r="I79" s="52"/>
      <c r="J79" s="52"/>
      <c r="K79" s="52"/>
      <c r="L79" s="52"/>
      <c r="M79" s="52"/>
      <c r="N79" s="52"/>
      <c r="O79" s="52"/>
      <c r="P79" s="52"/>
      <c r="Q79" s="52"/>
      <c r="R79" s="52"/>
      <c r="S79" s="52"/>
      <c r="T79" s="52"/>
      <c r="U79" s="52"/>
      <c r="V79" s="52"/>
      <c r="W79" s="52"/>
      <c r="X79" s="52"/>
      <c r="Y79" s="52"/>
      <c r="Z79" s="52"/>
    </row>
    <row r="80" ht="12.75" customHeight="1">
      <c r="A80" s="52"/>
      <c r="B80" s="52"/>
      <c r="C80" s="132" t="s">
        <v>110</v>
      </c>
      <c r="D80" s="44"/>
      <c r="E80" s="52"/>
      <c r="F80" s="126"/>
      <c r="G80" s="52"/>
      <c r="H80" s="52"/>
      <c r="I80" s="52"/>
      <c r="J80" s="52"/>
      <c r="K80" s="52"/>
      <c r="L80" s="52"/>
      <c r="M80" s="52"/>
      <c r="N80" s="52"/>
      <c r="O80" s="52"/>
      <c r="P80" s="52"/>
      <c r="Q80" s="52"/>
      <c r="R80" s="52"/>
      <c r="S80" s="52"/>
      <c r="T80" s="52"/>
      <c r="U80" s="52"/>
      <c r="V80" s="52"/>
      <c r="W80" s="52"/>
      <c r="X80" s="52"/>
      <c r="Y80" s="52"/>
      <c r="Z80" s="52"/>
    </row>
    <row r="81" ht="12.75" customHeight="1">
      <c r="A81" s="52"/>
      <c r="B81" s="52"/>
      <c r="C81" s="132" t="s">
        <v>111</v>
      </c>
      <c r="D81" s="44"/>
      <c r="E81" s="52"/>
      <c r="F81" s="126"/>
      <c r="G81" s="52"/>
      <c r="H81" s="52"/>
      <c r="I81" s="52"/>
      <c r="J81" s="52"/>
      <c r="K81" s="52"/>
      <c r="L81" s="52"/>
      <c r="M81" s="52"/>
      <c r="N81" s="52"/>
      <c r="O81" s="52"/>
      <c r="P81" s="52"/>
      <c r="Q81" s="52"/>
      <c r="R81" s="52"/>
      <c r="S81" s="52"/>
      <c r="T81" s="52"/>
      <c r="U81" s="52"/>
      <c r="V81" s="52"/>
      <c r="W81" s="52"/>
      <c r="X81" s="52"/>
      <c r="Y81" s="52"/>
      <c r="Z81" s="52"/>
    </row>
    <row r="82" ht="12.75" customHeight="1">
      <c r="A82" s="52"/>
      <c r="B82" s="52"/>
      <c r="C82" s="132" t="s">
        <v>112</v>
      </c>
      <c r="D82" s="44"/>
      <c r="E82" s="52"/>
      <c r="F82" s="126"/>
      <c r="G82" s="52"/>
      <c r="H82" s="52"/>
      <c r="I82" s="52"/>
      <c r="J82" s="52"/>
      <c r="K82" s="52"/>
      <c r="L82" s="52"/>
      <c r="M82" s="52"/>
      <c r="N82" s="52"/>
      <c r="O82" s="52"/>
      <c r="P82" s="52"/>
      <c r="Q82" s="52"/>
      <c r="R82" s="52"/>
      <c r="S82" s="52"/>
      <c r="T82" s="52"/>
      <c r="U82" s="52"/>
      <c r="V82" s="52"/>
      <c r="W82" s="52"/>
      <c r="X82" s="52"/>
      <c r="Y82" s="52"/>
      <c r="Z82" s="52"/>
    </row>
    <row r="83" ht="12.75" customHeight="1">
      <c r="A83" s="52"/>
      <c r="B83" s="52"/>
      <c r="C83" s="114"/>
      <c r="D83" s="52"/>
      <c r="E83" s="52"/>
      <c r="F83" s="126"/>
      <c r="G83" s="52"/>
      <c r="H83" s="52"/>
      <c r="I83" s="52"/>
      <c r="J83" s="52"/>
      <c r="K83" s="52"/>
      <c r="L83" s="52"/>
      <c r="M83" s="52"/>
      <c r="N83" s="52"/>
      <c r="O83" s="52"/>
      <c r="P83" s="52"/>
      <c r="Q83" s="52"/>
      <c r="R83" s="52"/>
      <c r="S83" s="52"/>
      <c r="T83" s="52"/>
      <c r="U83" s="52"/>
      <c r="V83" s="52"/>
      <c r="W83" s="52"/>
      <c r="X83" s="52"/>
      <c r="Y83" s="52"/>
      <c r="Z83" s="52"/>
    </row>
    <row r="84" ht="25.5" customHeight="1">
      <c r="A84" s="52"/>
      <c r="B84" s="52"/>
      <c r="C84" s="124" t="s">
        <v>113</v>
      </c>
      <c r="D84" s="65"/>
      <c r="E84" s="125" t="str">
        <f>VLOOKUP($C84,$C$251:$E$256,3,0)</f>
        <v>No influence
</v>
      </c>
      <c r="F84" s="126">
        <f>VLOOKUP($E84,$C$200:$D$205,2,0)</f>
        <v>0</v>
      </c>
      <c r="G84" s="52"/>
      <c r="H84" s="52"/>
      <c r="I84" s="52"/>
      <c r="J84" s="52"/>
      <c r="K84" s="52"/>
      <c r="L84" s="52"/>
      <c r="M84" s="52"/>
      <c r="N84" s="52"/>
      <c r="O84" s="52"/>
      <c r="P84" s="52"/>
      <c r="Q84" s="52"/>
      <c r="R84" s="52"/>
      <c r="S84" s="52"/>
      <c r="T84" s="52"/>
      <c r="U84" s="52"/>
      <c r="V84" s="52"/>
      <c r="W84" s="52"/>
      <c r="X84" s="52"/>
      <c r="Y84" s="52"/>
      <c r="Z84" s="52"/>
    </row>
    <row r="85" ht="12.75" customHeight="1">
      <c r="A85" s="52"/>
      <c r="B85" s="52"/>
      <c r="C85" s="127"/>
      <c r="D85" s="52"/>
      <c r="E85" s="52"/>
      <c r="F85" s="126"/>
      <c r="G85" s="52"/>
      <c r="H85" s="52"/>
      <c r="I85" s="52"/>
      <c r="J85" s="52"/>
      <c r="K85" s="52"/>
      <c r="L85" s="52"/>
      <c r="M85" s="52"/>
      <c r="N85" s="52"/>
      <c r="O85" s="52"/>
      <c r="P85" s="52"/>
      <c r="Q85" s="52"/>
      <c r="R85" s="52"/>
      <c r="S85" s="52"/>
      <c r="T85" s="52"/>
      <c r="U85" s="52"/>
      <c r="V85" s="52"/>
      <c r="W85" s="52"/>
      <c r="X85" s="52"/>
      <c r="Y85" s="52"/>
      <c r="Z85" s="52"/>
    </row>
    <row r="86" ht="12.75" customHeight="1">
      <c r="A86" s="52"/>
      <c r="B86" s="52"/>
      <c r="C86" s="52"/>
      <c r="D86" s="52"/>
      <c r="E86" s="52"/>
      <c r="F86" s="126"/>
      <c r="G86" s="52"/>
      <c r="H86" s="52"/>
      <c r="I86" s="52"/>
      <c r="J86" s="52"/>
      <c r="K86" s="52"/>
      <c r="L86" s="52"/>
      <c r="M86" s="52"/>
      <c r="N86" s="52"/>
      <c r="O86" s="52"/>
      <c r="P86" s="52"/>
      <c r="Q86" s="52"/>
      <c r="R86" s="52"/>
      <c r="S86" s="52"/>
      <c r="T86" s="52"/>
      <c r="U86" s="52"/>
      <c r="V86" s="52"/>
      <c r="W86" s="52"/>
      <c r="X86" s="52"/>
      <c r="Y86" s="52"/>
      <c r="Z86" s="52"/>
    </row>
    <row r="87" ht="12.75" customHeight="1">
      <c r="A87" s="52"/>
      <c r="B87" s="52"/>
      <c r="C87" s="127"/>
      <c r="D87" s="52"/>
      <c r="E87" s="52"/>
      <c r="F87" s="126"/>
      <c r="G87" s="52"/>
      <c r="H87" s="52"/>
      <c r="I87" s="52"/>
      <c r="J87" s="52"/>
      <c r="K87" s="52"/>
      <c r="L87" s="52"/>
      <c r="M87" s="52"/>
      <c r="N87" s="52"/>
      <c r="O87" s="52"/>
      <c r="P87" s="52"/>
      <c r="Q87" s="52"/>
      <c r="R87" s="52"/>
      <c r="S87" s="52"/>
      <c r="T87" s="52"/>
      <c r="U87" s="52"/>
      <c r="V87" s="52"/>
      <c r="W87" s="52"/>
      <c r="X87" s="52"/>
      <c r="Y87" s="52"/>
      <c r="Z87" s="52"/>
    </row>
    <row r="88" ht="12.75" customHeight="1">
      <c r="A88" s="52"/>
      <c r="B88" s="52"/>
      <c r="C88" s="120" t="s">
        <v>114</v>
      </c>
      <c r="D88" s="52"/>
      <c r="E88" s="121"/>
      <c r="F88" s="126"/>
      <c r="G88" s="52"/>
      <c r="H88" s="52"/>
      <c r="I88" s="52"/>
      <c r="J88" s="52"/>
      <c r="K88" s="52"/>
      <c r="L88" s="52"/>
      <c r="M88" s="52"/>
      <c r="N88" s="52"/>
      <c r="O88" s="52"/>
      <c r="P88" s="52"/>
      <c r="Q88" s="52"/>
      <c r="R88" s="52"/>
      <c r="S88" s="52"/>
      <c r="T88" s="52"/>
      <c r="U88" s="52"/>
      <c r="V88" s="52"/>
      <c r="W88" s="52"/>
      <c r="X88" s="52"/>
      <c r="Y88" s="52"/>
      <c r="Z88" s="52"/>
    </row>
    <row r="89" ht="12.75" customHeight="1">
      <c r="A89" s="52"/>
      <c r="B89" s="52"/>
      <c r="C89" s="120"/>
      <c r="D89" s="52"/>
      <c r="E89" s="54"/>
      <c r="F89" s="126"/>
      <c r="G89" s="52"/>
      <c r="H89" s="52"/>
      <c r="I89" s="52"/>
      <c r="J89" s="52"/>
      <c r="K89" s="52"/>
      <c r="L89" s="52"/>
      <c r="M89" s="52"/>
      <c r="N89" s="52"/>
      <c r="O89" s="52"/>
      <c r="P89" s="52"/>
      <c r="Q89" s="52"/>
      <c r="R89" s="52"/>
      <c r="S89" s="52"/>
      <c r="T89" s="52"/>
      <c r="U89" s="52"/>
      <c r="V89" s="52"/>
      <c r="W89" s="52"/>
      <c r="X89" s="52"/>
      <c r="Y89" s="52"/>
      <c r="Z89" s="52"/>
    </row>
    <row r="90" ht="12.75" customHeight="1">
      <c r="A90" s="52"/>
      <c r="B90" s="52"/>
      <c r="C90" s="123" t="s">
        <v>115</v>
      </c>
      <c r="D90" s="44"/>
      <c r="E90" s="52"/>
      <c r="F90" s="126"/>
      <c r="G90" s="52"/>
      <c r="H90" s="52"/>
      <c r="I90" s="52"/>
      <c r="J90" s="52"/>
      <c r="K90" s="52"/>
      <c r="L90" s="52"/>
      <c r="M90" s="52"/>
      <c r="N90" s="52"/>
      <c r="O90" s="52"/>
      <c r="P90" s="52"/>
      <c r="Q90" s="52"/>
      <c r="R90" s="52"/>
      <c r="S90" s="52"/>
      <c r="T90" s="52"/>
      <c r="U90" s="52"/>
      <c r="V90" s="52"/>
      <c r="W90" s="52"/>
      <c r="X90" s="52"/>
      <c r="Y90" s="52"/>
      <c r="Z90" s="52"/>
    </row>
    <row r="91" ht="15.75" customHeight="1">
      <c r="A91" s="52"/>
      <c r="B91" s="52"/>
      <c r="C91" s="123" t="s">
        <v>116</v>
      </c>
      <c r="D91" s="44"/>
      <c r="E91" s="52"/>
      <c r="F91" s="126"/>
      <c r="G91" s="52"/>
      <c r="H91" s="52"/>
      <c r="I91" s="52"/>
      <c r="J91" s="52"/>
      <c r="K91" s="52"/>
      <c r="L91" s="52"/>
      <c r="M91" s="52"/>
      <c r="N91" s="52"/>
      <c r="O91" s="52"/>
      <c r="P91" s="52"/>
      <c r="Q91" s="52"/>
      <c r="R91" s="52"/>
      <c r="S91" s="52"/>
      <c r="T91" s="52"/>
      <c r="U91" s="52"/>
      <c r="V91" s="52"/>
      <c r="W91" s="52"/>
      <c r="X91" s="52"/>
      <c r="Y91" s="52"/>
      <c r="Z91" s="52"/>
    </row>
    <row r="92" ht="12.75" customHeight="1">
      <c r="A92" s="52"/>
      <c r="B92" s="52"/>
      <c r="C92" s="114"/>
      <c r="D92" s="52"/>
      <c r="E92" s="52"/>
      <c r="F92" s="126"/>
      <c r="G92" s="52"/>
      <c r="H92" s="52"/>
      <c r="I92" s="52"/>
      <c r="J92" s="52"/>
      <c r="K92" s="52"/>
      <c r="L92" s="52"/>
      <c r="M92" s="52"/>
      <c r="N92" s="52"/>
      <c r="O92" s="52"/>
      <c r="P92" s="52"/>
      <c r="Q92" s="52"/>
      <c r="R92" s="52"/>
      <c r="S92" s="52"/>
      <c r="T92" s="52"/>
      <c r="U92" s="52"/>
      <c r="V92" s="52"/>
      <c r="W92" s="52"/>
      <c r="X92" s="52"/>
      <c r="Y92" s="52"/>
      <c r="Z92" s="52"/>
    </row>
    <row r="93" ht="25.5" customHeight="1">
      <c r="A93" s="52"/>
      <c r="B93" s="52"/>
      <c r="C93" s="124" t="s">
        <v>117</v>
      </c>
      <c r="D93" s="65"/>
      <c r="E93" s="125" t="str">
        <f>VLOOKUP($C93,$C$258:$E$263,3,0)</f>
        <v>No influence
</v>
      </c>
      <c r="F93" s="126">
        <f>VLOOKUP($E93,$C$200:$D$205,2,0)</f>
        <v>0</v>
      </c>
      <c r="G93" s="52"/>
      <c r="H93" s="52"/>
      <c r="I93" s="52"/>
      <c r="J93" s="52"/>
      <c r="K93" s="52"/>
      <c r="L93" s="52"/>
      <c r="M93" s="52"/>
      <c r="N93" s="52"/>
      <c r="O93" s="52"/>
      <c r="P93" s="52"/>
      <c r="Q93" s="52"/>
      <c r="R93" s="52"/>
      <c r="S93" s="52"/>
      <c r="T93" s="52"/>
      <c r="U93" s="52"/>
      <c r="V93" s="52"/>
      <c r="W93" s="52"/>
      <c r="X93" s="52"/>
      <c r="Y93" s="52"/>
      <c r="Z93" s="52"/>
    </row>
    <row r="94" ht="12.75" customHeight="1">
      <c r="A94" s="52"/>
      <c r="B94" s="52"/>
      <c r="C94" s="127"/>
      <c r="D94" s="52"/>
      <c r="E94" s="52"/>
      <c r="F94" s="126"/>
      <c r="G94" s="52"/>
      <c r="H94" s="52"/>
      <c r="I94" s="52"/>
      <c r="J94" s="52"/>
      <c r="K94" s="52"/>
      <c r="L94" s="52"/>
      <c r="M94" s="52"/>
      <c r="N94" s="52"/>
      <c r="O94" s="52"/>
      <c r="P94" s="52"/>
      <c r="Q94" s="52"/>
      <c r="R94" s="52"/>
      <c r="S94" s="52"/>
      <c r="T94" s="52"/>
      <c r="U94" s="52"/>
      <c r="V94" s="52"/>
      <c r="W94" s="52"/>
      <c r="X94" s="52"/>
      <c r="Y94" s="52"/>
      <c r="Z94" s="52"/>
    </row>
    <row r="95" ht="12.75" customHeight="1">
      <c r="A95" s="52"/>
      <c r="B95" s="52"/>
      <c r="C95" s="128"/>
      <c r="D95" s="129"/>
      <c r="E95" s="52"/>
      <c r="F95" s="126"/>
      <c r="G95" s="52"/>
      <c r="H95" s="52"/>
      <c r="I95" s="52"/>
      <c r="J95" s="52"/>
      <c r="K95" s="52"/>
      <c r="L95" s="52"/>
      <c r="M95" s="52"/>
      <c r="N95" s="52"/>
      <c r="O95" s="52"/>
      <c r="P95" s="52"/>
      <c r="Q95" s="52"/>
      <c r="R95" s="52"/>
      <c r="S95" s="52"/>
      <c r="T95" s="52"/>
      <c r="U95" s="52"/>
      <c r="V95" s="52"/>
      <c r="W95" s="52"/>
      <c r="X95" s="52"/>
      <c r="Y95" s="52"/>
      <c r="Z95" s="52"/>
    </row>
    <row r="96" ht="12.75" customHeight="1">
      <c r="A96" s="52"/>
      <c r="B96" s="52"/>
      <c r="C96" s="130"/>
      <c r="D96" s="131"/>
      <c r="E96" s="52"/>
      <c r="F96" s="126"/>
      <c r="G96" s="52"/>
      <c r="H96" s="52"/>
      <c r="I96" s="52"/>
      <c r="J96" s="52"/>
      <c r="K96" s="52"/>
      <c r="L96" s="52"/>
      <c r="M96" s="52"/>
      <c r="N96" s="52"/>
      <c r="O96" s="52"/>
      <c r="P96" s="52"/>
      <c r="Q96" s="52"/>
      <c r="R96" s="52"/>
      <c r="S96" s="52"/>
      <c r="T96" s="52"/>
      <c r="U96" s="52"/>
      <c r="V96" s="52"/>
      <c r="W96" s="52"/>
      <c r="X96" s="52"/>
      <c r="Y96" s="52"/>
      <c r="Z96" s="52"/>
    </row>
    <row r="97" ht="12.75" customHeight="1">
      <c r="A97" s="52"/>
      <c r="B97" s="52"/>
      <c r="C97" s="120" t="s">
        <v>118</v>
      </c>
      <c r="D97" s="52"/>
      <c r="E97" s="121"/>
      <c r="F97" s="126"/>
      <c r="G97" s="52"/>
      <c r="H97" s="52"/>
      <c r="I97" s="52"/>
      <c r="J97" s="52"/>
      <c r="K97" s="52"/>
      <c r="L97" s="52"/>
      <c r="M97" s="52"/>
      <c r="N97" s="52"/>
      <c r="O97" s="52"/>
      <c r="P97" s="52"/>
      <c r="Q97" s="52"/>
      <c r="R97" s="52"/>
      <c r="S97" s="52"/>
      <c r="T97" s="52"/>
      <c r="U97" s="52"/>
      <c r="V97" s="52"/>
      <c r="W97" s="52"/>
      <c r="X97" s="52"/>
      <c r="Y97" s="52"/>
      <c r="Z97" s="52"/>
    </row>
    <row r="98" ht="12.75" customHeight="1">
      <c r="A98" s="52"/>
      <c r="B98" s="52"/>
      <c r="C98" s="120"/>
      <c r="D98" s="52"/>
      <c r="E98" s="54"/>
      <c r="F98" s="126"/>
      <c r="G98" s="52"/>
      <c r="H98" s="52"/>
      <c r="I98" s="52"/>
      <c r="J98" s="52"/>
      <c r="K98" s="52"/>
      <c r="L98" s="52"/>
      <c r="M98" s="52"/>
      <c r="N98" s="52"/>
      <c r="O98" s="52"/>
      <c r="P98" s="52"/>
      <c r="Q98" s="52"/>
      <c r="R98" s="52"/>
      <c r="S98" s="52"/>
      <c r="T98" s="52"/>
      <c r="U98" s="52"/>
      <c r="V98" s="52"/>
      <c r="W98" s="52"/>
      <c r="X98" s="52"/>
      <c r="Y98" s="52"/>
      <c r="Z98" s="52"/>
    </row>
    <row r="99" ht="12.75" customHeight="1">
      <c r="A99" s="52"/>
      <c r="B99" s="52"/>
      <c r="C99" s="123" t="s">
        <v>119</v>
      </c>
      <c r="D99" s="44"/>
      <c r="E99" s="52"/>
      <c r="F99" s="126"/>
      <c r="G99" s="52"/>
      <c r="H99" s="52"/>
      <c r="I99" s="52"/>
      <c r="J99" s="52"/>
      <c r="K99" s="52"/>
      <c r="L99" s="52"/>
      <c r="M99" s="52"/>
      <c r="N99" s="52"/>
      <c r="O99" s="52"/>
      <c r="P99" s="52"/>
      <c r="Q99" s="52"/>
      <c r="R99" s="52"/>
      <c r="S99" s="52"/>
      <c r="T99" s="52"/>
      <c r="U99" s="52"/>
      <c r="V99" s="52"/>
      <c r="W99" s="52"/>
      <c r="X99" s="52"/>
      <c r="Y99" s="52"/>
      <c r="Z99" s="52"/>
    </row>
    <row r="100" ht="12.75" customHeight="1">
      <c r="A100" s="52"/>
      <c r="B100" s="52"/>
      <c r="C100" s="123" t="s">
        <v>120</v>
      </c>
      <c r="D100" s="44"/>
      <c r="E100" s="52"/>
      <c r="F100" s="126"/>
      <c r="G100" s="52"/>
      <c r="H100" s="52"/>
      <c r="I100" s="52"/>
      <c r="J100" s="52"/>
      <c r="K100" s="52"/>
      <c r="L100" s="52"/>
      <c r="M100" s="52"/>
      <c r="N100" s="52"/>
      <c r="O100" s="52"/>
      <c r="P100" s="52"/>
      <c r="Q100" s="52"/>
      <c r="R100" s="52"/>
      <c r="S100" s="52"/>
      <c r="T100" s="52"/>
      <c r="U100" s="52"/>
      <c r="V100" s="52"/>
      <c r="W100" s="52"/>
      <c r="X100" s="52"/>
      <c r="Y100" s="52"/>
      <c r="Z100" s="52"/>
    </row>
    <row r="101" ht="12.75" customHeight="1">
      <c r="A101" s="52"/>
      <c r="B101" s="52"/>
      <c r="C101" s="123" t="s">
        <v>121</v>
      </c>
      <c r="D101" s="44"/>
      <c r="E101" s="52"/>
      <c r="F101" s="126"/>
      <c r="G101" s="52"/>
      <c r="H101" s="52"/>
      <c r="I101" s="52"/>
      <c r="J101" s="52"/>
      <c r="K101" s="52"/>
      <c r="L101" s="52"/>
      <c r="M101" s="52"/>
      <c r="N101" s="52"/>
      <c r="O101" s="52"/>
      <c r="P101" s="52"/>
      <c r="Q101" s="52"/>
      <c r="R101" s="52"/>
      <c r="S101" s="52"/>
      <c r="T101" s="52"/>
      <c r="U101" s="52"/>
      <c r="V101" s="52"/>
      <c r="W101" s="52"/>
      <c r="X101" s="52"/>
      <c r="Y101" s="52"/>
      <c r="Z101" s="52"/>
    </row>
    <row r="102" ht="12.75" customHeight="1">
      <c r="A102" s="52"/>
      <c r="B102" s="52"/>
      <c r="C102" s="123" t="s">
        <v>122</v>
      </c>
      <c r="D102" s="44"/>
      <c r="E102" s="52"/>
      <c r="F102" s="126"/>
      <c r="G102" s="52"/>
      <c r="H102" s="52"/>
      <c r="I102" s="52"/>
      <c r="J102" s="52"/>
      <c r="K102" s="52"/>
      <c r="L102" s="52"/>
      <c r="M102" s="52"/>
      <c r="N102" s="52"/>
      <c r="O102" s="52"/>
      <c r="P102" s="52"/>
      <c r="Q102" s="52"/>
      <c r="R102" s="52"/>
      <c r="S102" s="52"/>
      <c r="T102" s="52"/>
      <c r="U102" s="52"/>
      <c r="V102" s="52"/>
      <c r="W102" s="52"/>
      <c r="X102" s="52"/>
      <c r="Y102" s="52"/>
      <c r="Z102" s="52"/>
    </row>
    <row r="103" ht="12.75" customHeight="1">
      <c r="A103" s="52"/>
      <c r="B103" s="52"/>
      <c r="C103" s="123" t="s">
        <v>123</v>
      </c>
      <c r="D103" s="44"/>
      <c r="E103" s="52"/>
      <c r="F103" s="126"/>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2"/>
      <c r="B104" s="52"/>
      <c r="C104" s="123" t="s">
        <v>124</v>
      </c>
      <c r="D104" s="44"/>
      <c r="E104" s="52"/>
      <c r="F104" s="126"/>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2"/>
      <c r="B105" s="52"/>
      <c r="C105" s="123" t="s">
        <v>125</v>
      </c>
      <c r="D105" s="44"/>
      <c r="E105" s="52"/>
      <c r="F105" s="126"/>
      <c r="G105" s="52"/>
      <c r="H105" s="52"/>
      <c r="I105" s="52"/>
      <c r="J105" s="52"/>
      <c r="K105" s="52"/>
      <c r="L105" s="52"/>
      <c r="M105" s="52"/>
      <c r="N105" s="52"/>
      <c r="O105" s="52"/>
      <c r="P105" s="52"/>
      <c r="Q105" s="52"/>
      <c r="R105" s="52"/>
      <c r="S105" s="52"/>
      <c r="T105" s="52"/>
      <c r="U105" s="52"/>
      <c r="V105" s="52"/>
      <c r="W105" s="52"/>
      <c r="X105" s="52"/>
      <c r="Y105" s="52"/>
      <c r="Z105" s="52"/>
    </row>
    <row r="106" ht="12.75" customHeight="1">
      <c r="A106" s="52"/>
      <c r="B106" s="52"/>
      <c r="C106" s="131"/>
      <c r="D106" s="131"/>
      <c r="E106" s="52"/>
      <c r="F106" s="126"/>
      <c r="G106" s="52"/>
      <c r="H106" s="52"/>
      <c r="I106" s="52"/>
      <c r="J106" s="52"/>
      <c r="K106" s="52"/>
      <c r="L106" s="52"/>
      <c r="M106" s="52"/>
      <c r="N106" s="52"/>
      <c r="O106" s="52"/>
      <c r="P106" s="52"/>
      <c r="Q106" s="52"/>
      <c r="R106" s="52"/>
      <c r="S106" s="52"/>
      <c r="T106" s="52"/>
      <c r="U106" s="52"/>
      <c r="V106" s="52"/>
      <c r="W106" s="52"/>
      <c r="X106" s="52"/>
      <c r="Y106" s="52"/>
      <c r="Z106" s="52"/>
    </row>
    <row r="107" ht="12.75" customHeight="1">
      <c r="A107" s="52"/>
      <c r="B107" s="52"/>
      <c r="C107" s="114"/>
      <c r="D107" s="52"/>
      <c r="E107" s="52"/>
      <c r="F107" s="126"/>
      <c r="G107" s="52"/>
      <c r="H107" s="52"/>
      <c r="I107" s="52"/>
      <c r="J107" s="52"/>
      <c r="K107" s="52"/>
      <c r="L107" s="52"/>
      <c r="M107" s="52"/>
      <c r="N107" s="52"/>
      <c r="O107" s="52"/>
      <c r="P107" s="52"/>
      <c r="Q107" s="52"/>
      <c r="R107" s="52"/>
      <c r="S107" s="52"/>
      <c r="T107" s="52"/>
      <c r="U107" s="52"/>
      <c r="V107" s="52"/>
      <c r="W107" s="52"/>
      <c r="X107" s="52"/>
      <c r="Y107" s="52"/>
      <c r="Z107" s="52"/>
    </row>
    <row r="108" ht="25.5" customHeight="1">
      <c r="A108" s="52"/>
      <c r="B108" s="52"/>
      <c r="C108" s="124" t="s">
        <v>113</v>
      </c>
      <c r="D108" s="65"/>
      <c r="E108" s="125" t="str">
        <f>VLOOKUP($C108,$C$265:$E$270,3,0)</f>
        <v>No influence
</v>
      </c>
      <c r="F108" s="126">
        <f>VLOOKUP($E108,$C$200:$D$205,2,0)</f>
        <v>0</v>
      </c>
      <c r="G108" s="52"/>
      <c r="H108" s="52"/>
      <c r="I108" s="52"/>
      <c r="J108" s="52"/>
      <c r="K108" s="52"/>
      <c r="L108" s="52"/>
      <c r="M108" s="52"/>
      <c r="N108" s="52"/>
      <c r="O108" s="52"/>
      <c r="P108" s="52"/>
      <c r="Q108" s="52"/>
      <c r="R108" s="52"/>
      <c r="S108" s="52"/>
      <c r="T108" s="52"/>
      <c r="U108" s="52"/>
      <c r="V108" s="52"/>
      <c r="W108" s="52"/>
      <c r="X108" s="52"/>
      <c r="Y108" s="52"/>
      <c r="Z108" s="52"/>
    </row>
    <row r="109" ht="12.75" customHeight="1">
      <c r="A109" s="52"/>
      <c r="B109" s="52"/>
      <c r="C109" s="130"/>
      <c r="D109" s="131"/>
      <c r="E109" s="52"/>
      <c r="F109" s="126"/>
      <c r="G109" s="52"/>
      <c r="H109" s="52"/>
      <c r="I109" s="52"/>
      <c r="J109" s="52"/>
      <c r="K109" s="52"/>
      <c r="L109" s="52"/>
      <c r="M109" s="52"/>
      <c r="N109" s="52"/>
      <c r="O109" s="52"/>
      <c r="P109" s="52"/>
      <c r="Q109" s="52"/>
      <c r="R109" s="52"/>
      <c r="S109" s="52"/>
      <c r="T109" s="52"/>
      <c r="U109" s="52"/>
      <c r="V109" s="52"/>
      <c r="W109" s="52"/>
      <c r="X109" s="52"/>
      <c r="Y109" s="52"/>
      <c r="Z109" s="52"/>
    </row>
    <row r="110" ht="12.75" customHeight="1">
      <c r="A110" s="52"/>
      <c r="B110" s="52"/>
      <c r="C110" s="130"/>
      <c r="D110" s="131"/>
      <c r="E110" s="52"/>
      <c r="F110" s="126"/>
      <c r="G110" s="52"/>
      <c r="H110" s="52"/>
      <c r="I110" s="52"/>
      <c r="J110" s="52"/>
      <c r="K110" s="52"/>
      <c r="L110" s="52"/>
      <c r="M110" s="52"/>
      <c r="N110" s="52"/>
      <c r="O110" s="52"/>
      <c r="P110" s="52"/>
      <c r="Q110" s="52"/>
      <c r="R110" s="52"/>
      <c r="S110" s="52"/>
      <c r="T110" s="52"/>
      <c r="U110" s="52"/>
      <c r="V110" s="52"/>
      <c r="W110" s="52"/>
      <c r="X110" s="52"/>
      <c r="Y110" s="52"/>
      <c r="Z110" s="52"/>
    </row>
    <row r="111" ht="12.75" customHeight="1">
      <c r="A111" s="52"/>
      <c r="B111" s="52"/>
      <c r="C111" s="130"/>
      <c r="D111" s="131"/>
      <c r="E111" s="52"/>
      <c r="F111" s="126"/>
      <c r="G111" s="52"/>
      <c r="H111" s="52"/>
      <c r="I111" s="52"/>
      <c r="J111" s="52"/>
      <c r="K111" s="52"/>
      <c r="L111" s="52"/>
      <c r="M111" s="52"/>
      <c r="N111" s="52"/>
      <c r="O111" s="52"/>
      <c r="P111" s="52"/>
      <c r="Q111" s="52"/>
      <c r="R111" s="52"/>
      <c r="S111" s="52"/>
      <c r="T111" s="52"/>
      <c r="U111" s="52"/>
      <c r="V111" s="52"/>
      <c r="W111" s="52"/>
      <c r="X111" s="52"/>
      <c r="Y111" s="52"/>
      <c r="Z111" s="52"/>
    </row>
    <row r="112" ht="12.75" customHeight="1">
      <c r="A112" s="52"/>
      <c r="B112" s="52"/>
      <c r="C112" s="120" t="s">
        <v>126</v>
      </c>
      <c r="D112" s="52"/>
      <c r="E112" s="121"/>
      <c r="F112" s="126"/>
      <c r="G112" s="52"/>
      <c r="H112" s="52"/>
      <c r="I112" s="52"/>
      <c r="J112" s="52"/>
      <c r="K112" s="52"/>
      <c r="L112" s="52"/>
      <c r="M112" s="52"/>
      <c r="N112" s="52"/>
      <c r="O112" s="52"/>
      <c r="P112" s="52"/>
      <c r="Q112" s="52"/>
      <c r="R112" s="52"/>
      <c r="S112" s="52"/>
      <c r="T112" s="52"/>
      <c r="U112" s="52"/>
      <c r="V112" s="52"/>
      <c r="W112" s="52"/>
      <c r="X112" s="52"/>
      <c r="Y112" s="52"/>
      <c r="Z112" s="52"/>
    </row>
    <row r="113" ht="12.75" customHeight="1">
      <c r="A113" s="52"/>
      <c r="B113" s="52"/>
      <c r="C113" s="120"/>
      <c r="D113" s="52"/>
      <c r="E113" s="54"/>
      <c r="F113" s="126"/>
      <c r="G113" s="52"/>
      <c r="H113" s="52"/>
      <c r="I113" s="52"/>
      <c r="J113" s="52"/>
      <c r="K113" s="52"/>
      <c r="L113" s="52"/>
      <c r="M113" s="52"/>
      <c r="N113" s="52"/>
      <c r="O113" s="52"/>
      <c r="P113" s="52"/>
      <c r="Q113" s="52"/>
      <c r="R113" s="52"/>
      <c r="S113" s="52"/>
      <c r="T113" s="52"/>
      <c r="U113" s="52"/>
      <c r="V113" s="52"/>
      <c r="W113" s="52"/>
      <c r="X113" s="52"/>
      <c r="Y113" s="52"/>
      <c r="Z113" s="52"/>
    </row>
    <row r="114" ht="38.25" customHeight="1">
      <c r="A114" s="52"/>
      <c r="B114" s="52"/>
      <c r="C114" s="123" t="s">
        <v>127</v>
      </c>
      <c r="D114" s="44"/>
      <c r="E114" s="52"/>
      <c r="F114" s="126"/>
      <c r="G114" s="52"/>
      <c r="H114" s="52"/>
      <c r="I114" s="52"/>
      <c r="J114" s="52"/>
      <c r="K114" s="52"/>
      <c r="L114" s="52"/>
      <c r="M114" s="52"/>
      <c r="N114" s="52"/>
      <c r="O114" s="52"/>
      <c r="P114" s="52"/>
      <c r="Q114" s="52"/>
      <c r="R114" s="52"/>
      <c r="S114" s="52"/>
      <c r="T114" s="52"/>
      <c r="U114" s="52"/>
      <c r="V114" s="52"/>
      <c r="W114" s="52"/>
      <c r="X114" s="52"/>
      <c r="Y114" s="52"/>
      <c r="Z114" s="52"/>
    </row>
    <row r="115" ht="12.75" customHeight="1">
      <c r="A115" s="52"/>
      <c r="B115" s="52"/>
      <c r="C115" s="114"/>
      <c r="D115" s="52"/>
      <c r="E115" s="52"/>
      <c r="F115" s="126"/>
      <c r="G115" s="52"/>
      <c r="H115" s="52"/>
      <c r="I115" s="52"/>
      <c r="J115" s="52"/>
      <c r="K115" s="52"/>
      <c r="L115" s="52"/>
      <c r="M115" s="52"/>
      <c r="N115" s="52"/>
      <c r="O115" s="52"/>
      <c r="P115" s="52"/>
      <c r="Q115" s="52"/>
      <c r="R115" s="52"/>
      <c r="S115" s="52"/>
      <c r="T115" s="52"/>
      <c r="U115" s="52"/>
      <c r="V115" s="52"/>
      <c r="W115" s="52"/>
      <c r="X115" s="52"/>
      <c r="Y115" s="52"/>
      <c r="Z115" s="52"/>
    </row>
    <row r="116" ht="25.5" customHeight="1">
      <c r="A116" s="52"/>
      <c r="B116" s="52"/>
      <c r="C116" s="124" t="s">
        <v>128</v>
      </c>
      <c r="D116" s="65"/>
      <c r="E116" s="125" t="str">
        <f>VLOOKUP($C116,$C$272:$E$277,3,0)</f>
        <v>No influence
</v>
      </c>
      <c r="F116" s="126">
        <f>VLOOKUP($E116,$C$200:$D$205,2,0)</f>
        <v>0</v>
      </c>
      <c r="G116" s="52"/>
      <c r="H116" s="52"/>
      <c r="I116" s="52"/>
      <c r="J116" s="52"/>
      <c r="K116" s="52"/>
      <c r="L116" s="52"/>
      <c r="M116" s="52"/>
      <c r="N116" s="52"/>
      <c r="O116" s="52"/>
      <c r="P116" s="52"/>
      <c r="Q116" s="52"/>
      <c r="R116" s="52"/>
      <c r="S116" s="52"/>
      <c r="T116" s="52"/>
      <c r="U116" s="52"/>
      <c r="V116" s="52"/>
      <c r="W116" s="52"/>
      <c r="X116" s="52"/>
      <c r="Y116" s="52"/>
      <c r="Z116" s="52"/>
    </row>
    <row r="117" ht="12.75" customHeight="1">
      <c r="A117" s="52"/>
      <c r="B117" s="52"/>
      <c r="C117" s="127"/>
      <c r="D117" s="52"/>
      <c r="E117" s="52"/>
      <c r="F117" s="126"/>
      <c r="G117" s="52"/>
      <c r="H117" s="52"/>
      <c r="I117" s="52"/>
      <c r="J117" s="52"/>
      <c r="K117" s="52"/>
      <c r="L117" s="52"/>
      <c r="M117" s="52"/>
      <c r="N117" s="52"/>
      <c r="O117" s="52"/>
      <c r="P117" s="52"/>
      <c r="Q117" s="52"/>
      <c r="R117" s="52"/>
      <c r="S117" s="52"/>
      <c r="T117" s="52"/>
      <c r="U117" s="52"/>
      <c r="V117" s="52"/>
      <c r="W117" s="52"/>
      <c r="X117" s="52"/>
      <c r="Y117" s="52"/>
      <c r="Z117" s="52"/>
    </row>
    <row r="118" ht="12.75" customHeight="1">
      <c r="A118" s="52"/>
      <c r="B118" s="52"/>
      <c r="C118" s="52"/>
      <c r="D118" s="52"/>
      <c r="E118" s="52"/>
      <c r="F118" s="126"/>
      <c r="G118" s="52"/>
      <c r="H118" s="52"/>
      <c r="I118" s="52"/>
      <c r="J118" s="52"/>
      <c r="K118" s="52"/>
      <c r="L118" s="52"/>
      <c r="M118" s="52"/>
      <c r="N118" s="52"/>
      <c r="O118" s="52"/>
      <c r="P118" s="52"/>
      <c r="Q118" s="52"/>
      <c r="R118" s="52"/>
      <c r="S118" s="52"/>
      <c r="T118" s="52"/>
      <c r="U118" s="52"/>
      <c r="V118" s="52"/>
      <c r="W118" s="52"/>
      <c r="X118" s="52"/>
      <c r="Y118" s="52"/>
      <c r="Z118" s="52"/>
    </row>
    <row r="119" ht="12.75" customHeight="1">
      <c r="A119" s="52"/>
      <c r="B119" s="52"/>
      <c r="C119" s="127"/>
      <c r="D119" s="52"/>
      <c r="E119" s="52"/>
      <c r="F119" s="126"/>
      <c r="G119" s="52"/>
      <c r="H119" s="52"/>
      <c r="I119" s="52"/>
      <c r="J119" s="52"/>
      <c r="K119" s="52"/>
      <c r="L119" s="52"/>
      <c r="M119" s="52"/>
      <c r="N119" s="52"/>
      <c r="O119" s="52"/>
      <c r="P119" s="52"/>
      <c r="Q119" s="52"/>
      <c r="R119" s="52"/>
      <c r="S119" s="52"/>
      <c r="T119" s="52"/>
      <c r="U119" s="52"/>
      <c r="V119" s="52"/>
      <c r="W119" s="52"/>
      <c r="X119" s="52"/>
      <c r="Y119" s="52"/>
      <c r="Z119" s="52"/>
    </row>
    <row r="120" ht="12.75" customHeight="1">
      <c r="A120" s="52"/>
      <c r="B120" s="52"/>
      <c r="C120" s="120" t="s">
        <v>129</v>
      </c>
      <c r="D120" s="52"/>
      <c r="E120" s="121"/>
      <c r="F120" s="126"/>
      <c r="G120" s="52"/>
      <c r="H120" s="52"/>
      <c r="I120" s="52"/>
      <c r="J120" s="52"/>
      <c r="K120" s="52"/>
      <c r="L120" s="52"/>
      <c r="M120" s="52"/>
      <c r="N120" s="52"/>
      <c r="O120" s="52"/>
      <c r="P120" s="52"/>
      <c r="Q120" s="52"/>
      <c r="R120" s="52"/>
      <c r="S120" s="52"/>
      <c r="T120" s="52"/>
      <c r="U120" s="52"/>
      <c r="V120" s="52"/>
      <c r="W120" s="52"/>
      <c r="X120" s="52"/>
      <c r="Y120" s="52"/>
      <c r="Z120" s="52"/>
    </row>
    <row r="121" ht="12.75" customHeight="1">
      <c r="A121" s="52"/>
      <c r="B121" s="52"/>
      <c r="C121" s="120"/>
      <c r="D121" s="52"/>
      <c r="E121" s="54"/>
      <c r="F121" s="126"/>
      <c r="G121" s="52"/>
      <c r="H121" s="52"/>
      <c r="I121" s="52"/>
      <c r="J121" s="52"/>
      <c r="K121" s="52"/>
      <c r="L121" s="52"/>
      <c r="M121" s="52"/>
      <c r="N121" s="52"/>
      <c r="O121" s="52"/>
      <c r="P121" s="52"/>
      <c r="Q121" s="52"/>
      <c r="R121" s="52"/>
      <c r="S121" s="52"/>
      <c r="T121" s="52"/>
      <c r="U121" s="52"/>
      <c r="V121" s="52"/>
      <c r="W121" s="52"/>
      <c r="X121" s="52"/>
      <c r="Y121" s="52"/>
      <c r="Z121" s="52"/>
    </row>
    <row r="122" ht="12.75" customHeight="1">
      <c r="A122" s="52"/>
      <c r="B122" s="52"/>
      <c r="C122" s="123" t="s">
        <v>130</v>
      </c>
      <c r="D122" s="44"/>
      <c r="E122" s="52"/>
      <c r="F122" s="126"/>
      <c r="G122" s="52"/>
      <c r="H122" s="52"/>
      <c r="I122" s="52"/>
      <c r="J122" s="52"/>
      <c r="K122" s="52"/>
      <c r="L122" s="52"/>
      <c r="M122" s="52"/>
      <c r="N122" s="52"/>
      <c r="O122" s="52"/>
      <c r="P122" s="52"/>
      <c r="Q122" s="52"/>
      <c r="R122" s="52"/>
      <c r="S122" s="52"/>
      <c r="T122" s="52"/>
      <c r="U122" s="52"/>
      <c r="V122" s="52"/>
      <c r="W122" s="52"/>
      <c r="X122" s="52"/>
      <c r="Y122" s="52"/>
      <c r="Z122" s="52"/>
    </row>
    <row r="123" ht="30.0" customHeight="1">
      <c r="A123" s="52"/>
      <c r="B123" s="52"/>
      <c r="C123" s="123" t="s">
        <v>131</v>
      </c>
      <c r="D123" s="44"/>
      <c r="E123" s="52"/>
      <c r="F123" s="126"/>
      <c r="G123" s="52"/>
      <c r="H123" s="52"/>
      <c r="I123" s="52"/>
      <c r="J123" s="52"/>
      <c r="K123" s="52"/>
      <c r="L123" s="52"/>
      <c r="M123" s="52"/>
      <c r="N123" s="52"/>
      <c r="O123" s="52"/>
      <c r="P123" s="52"/>
      <c r="Q123" s="52"/>
      <c r="R123" s="52"/>
      <c r="S123" s="52"/>
      <c r="T123" s="52"/>
      <c r="U123" s="52"/>
      <c r="V123" s="52"/>
      <c r="W123" s="52"/>
      <c r="X123" s="52"/>
      <c r="Y123" s="52"/>
      <c r="Z123" s="52"/>
    </row>
    <row r="124" ht="12.75" customHeight="1">
      <c r="A124" s="52"/>
      <c r="B124" s="52"/>
      <c r="C124" s="114"/>
      <c r="D124" s="52"/>
      <c r="E124" s="52"/>
      <c r="F124" s="126"/>
      <c r="G124" s="52"/>
      <c r="H124" s="52"/>
      <c r="I124" s="52"/>
      <c r="J124" s="52"/>
      <c r="K124" s="52"/>
      <c r="L124" s="52"/>
      <c r="M124" s="52"/>
      <c r="N124" s="52"/>
      <c r="O124" s="52"/>
      <c r="P124" s="52"/>
      <c r="Q124" s="52"/>
      <c r="R124" s="52"/>
      <c r="S124" s="52"/>
      <c r="T124" s="52"/>
      <c r="U124" s="52"/>
      <c r="V124" s="52"/>
      <c r="W124" s="52"/>
      <c r="X124" s="52"/>
      <c r="Y124" s="52"/>
      <c r="Z124" s="52"/>
    </row>
    <row r="125" ht="25.5" customHeight="1">
      <c r="A125" s="52"/>
      <c r="B125" s="52"/>
      <c r="C125" s="124" t="s">
        <v>132</v>
      </c>
      <c r="D125" s="65"/>
      <c r="E125" s="125" t="str">
        <f>VLOOKUP($C125,$C$279:$E$284,3,0)</f>
        <v>No influence
</v>
      </c>
      <c r="F125" s="126">
        <f>VLOOKUP($E125,$C$200:$D$205,2,0)</f>
        <v>0</v>
      </c>
      <c r="G125" s="52"/>
      <c r="H125" s="52"/>
      <c r="I125" s="52"/>
      <c r="J125" s="52"/>
      <c r="K125" s="52"/>
      <c r="L125" s="52"/>
      <c r="M125" s="52"/>
      <c r="N125" s="52"/>
      <c r="O125" s="52"/>
      <c r="P125" s="52"/>
      <c r="Q125" s="52"/>
      <c r="R125" s="52"/>
      <c r="S125" s="52"/>
      <c r="T125" s="52"/>
      <c r="U125" s="52"/>
      <c r="V125" s="52"/>
      <c r="W125" s="52"/>
      <c r="X125" s="52"/>
      <c r="Y125" s="52"/>
      <c r="Z125" s="52"/>
    </row>
    <row r="126" ht="12.75" customHeight="1">
      <c r="A126" s="52"/>
      <c r="B126" s="52"/>
      <c r="C126" s="127"/>
      <c r="D126" s="52"/>
      <c r="E126" s="52"/>
      <c r="F126" s="126"/>
      <c r="G126" s="52"/>
      <c r="H126" s="52"/>
      <c r="I126" s="52"/>
      <c r="J126" s="52"/>
      <c r="K126" s="52"/>
      <c r="L126" s="52"/>
      <c r="M126" s="52"/>
      <c r="N126" s="52"/>
      <c r="O126" s="52"/>
      <c r="P126" s="52"/>
      <c r="Q126" s="52"/>
      <c r="R126" s="52"/>
      <c r="S126" s="52"/>
      <c r="T126" s="52"/>
      <c r="U126" s="52"/>
      <c r="V126" s="52"/>
      <c r="W126" s="52"/>
      <c r="X126" s="52"/>
      <c r="Y126" s="52"/>
      <c r="Z126" s="52"/>
    </row>
    <row r="127" ht="12.75" customHeight="1">
      <c r="A127" s="52"/>
      <c r="B127" s="52"/>
      <c r="C127" s="128"/>
      <c r="D127" s="129"/>
      <c r="E127" s="52"/>
      <c r="F127" s="126"/>
      <c r="G127" s="52"/>
      <c r="H127" s="52"/>
      <c r="I127" s="52"/>
      <c r="J127" s="52"/>
      <c r="K127" s="52"/>
      <c r="L127" s="52"/>
      <c r="M127" s="52"/>
      <c r="N127" s="52"/>
      <c r="O127" s="52"/>
      <c r="P127" s="52"/>
      <c r="Q127" s="52"/>
      <c r="R127" s="52"/>
      <c r="S127" s="52"/>
      <c r="T127" s="52"/>
      <c r="U127" s="52"/>
      <c r="V127" s="52"/>
      <c r="W127" s="52"/>
      <c r="X127" s="52"/>
      <c r="Y127" s="52"/>
      <c r="Z127" s="52"/>
    </row>
    <row r="128" ht="12.75" customHeight="1">
      <c r="A128" s="52"/>
      <c r="B128" s="52"/>
      <c r="C128" s="130"/>
      <c r="D128" s="131"/>
      <c r="E128" s="52"/>
      <c r="F128" s="126"/>
      <c r="G128" s="52"/>
      <c r="H128" s="52"/>
      <c r="I128" s="52"/>
      <c r="J128" s="52"/>
      <c r="K128" s="52"/>
      <c r="L128" s="52"/>
      <c r="M128" s="52"/>
      <c r="N128" s="52"/>
      <c r="O128" s="52"/>
      <c r="P128" s="52"/>
      <c r="Q128" s="52"/>
      <c r="R128" s="52"/>
      <c r="S128" s="52"/>
      <c r="T128" s="52"/>
      <c r="U128" s="52"/>
      <c r="V128" s="52"/>
      <c r="W128" s="52"/>
      <c r="X128" s="52"/>
      <c r="Y128" s="52"/>
      <c r="Z128" s="52"/>
    </row>
    <row r="129" ht="12.75" customHeight="1">
      <c r="A129" s="52"/>
      <c r="B129" s="52"/>
      <c r="C129" s="120" t="s">
        <v>133</v>
      </c>
      <c r="D129" s="52"/>
      <c r="E129" s="121"/>
      <c r="F129" s="126"/>
      <c r="G129" s="52"/>
      <c r="H129" s="52"/>
      <c r="I129" s="52"/>
      <c r="J129" s="52"/>
      <c r="K129" s="52"/>
      <c r="L129" s="52"/>
      <c r="M129" s="52"/>
      <c r="N129" s="52"/>
      <c r="O129" s="52"/>
      <c r="P129" s="52"/>
      <c r="Q129" s="52"/>
      <c r="R129" s="52"/>
      <c r="S129" s="52"/>
      <c r="T129" s="52"/>
      <c r="U129" s="52"/>
      <c r="V129" s="52"/>
      <c r="W129" s="52"/>
      <c r="X129" s="52"/>
      <c r="Y129" s="52"/>
      <c r="Z129" s="52"/>
    </row>
    <row r="130" ht="12.75" customHeight="1">
      <c r="A130" s="52"/>
      <c r="B130" s="52"/>
      <c r="C130" s="120"/>
      <c r="D130" s="52"/>
      <c r="E130" s="54"/>
      <c r="F130" s="126"/>
      <c r="G130" s="52"/>
      <c r="H130" s="52"/>
      <c r="I130" s="52"/>
      <c r="J130" s="52"/>
      <c r="K130" s="52"/>
      <c r="L130" s="52"/>
      <c r="M130" s="52"/>
      <c r="N130" s="52"/>
      <c r="O130" s="52"/>
      <c r="P130" s="52"/>
      <c r="Q130" s="52"/>
      <c r="R130" s="52"/>
      <c r="S130" s="52"/>
      <c r="T130" s="52"/>
      <c r="U130" s="52"/>
      <c r="V130" s="52"/>
      <c r="W130" s="52"/>
      <c r="X130" s="52"/>
      <c r="Y130" s="52"/>
      <c r="Z130" s="52"/>
    </row>
    <row r="131" ht="28.5" customHeight="1">
      <c r="A131" s="52"/>
      <c r="B131" s="52"/>
      <c r="C131" s="123" t="s">
        <v>134</v>
      </c>
      <c r="D131" s="44"/>
      <c r="E131" s="52"/>
      <c r="F131" s="126"/>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2"/>
      <c r="B132" s="52"/>
      <c r="C132" s="123" t="s">
        <v>135</v>
      </c>
      <c r="D132" s="44"/>
      <c r="E132" s="52"/>
      <c r="F132" s="126"/>
      <c r="G132" s="52"/>
      <c r="H132" s="52"/>
      <c r="I132" s="52"/>
      <c r="J132" s="52"/>
      <c r="K132" s="52"/>
      <c r="L132" s="52"/>
      <c r="M132" s="52"/>
      <c r="N132" s="52"/>
      <c r="O132" s="52"/>
      <c r="P132" s="52"/>
      <c r="Q132" s="52"/>
      <c r="R132" s="52"/>
      <c r="S132" s="52"/>
      <c r="T132" s="52"/>
      <c r="U132" s="52"/>
      <c r="V132" s="52"/>
      <c r="W132" s="52"/>
      <c r="X132" s="52"/>
      <c r="Y132" s="52"/>
      <c r="Z132" s="52"/>
    </row>
    <row r="133" ht="12.75" customHeight="1">
      <c r="A133" s="52"/>
      <c r="B133" s="52"/>
      <c r="C133" s="123" t="s">
        <v>136</v>
      </c>
      <c r="D133" s="44"/>
      <c r="E133" s="52"/>
      <c r="F133" s="126"/>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2"/>
      <c r="B134" s="52"/>
      <c r="C134" s="123" t="s">
        <v>137</v>
      </c>
      <c r="D134" s="44"/>
      <c r="E134" s="52"/>
      <c r="F134" s="126"/>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2"/>
      <c r="B135" s="52"/>
      <c r="C135" s="123" t="s">
        <v>138</v>
      </c>
      <c r="D135" s="44"/>
      <c r="E135" s="52"/>
      <c r="F135" s="126"/>
      <c r="G135" s="52"/>
      <c r="H135" s="52"/>
      <c r="I135" s="52"/>
      <c r="J135" s="52"/>
      <c r="K135" s="52"/>
      <c r="L135" s="52"/>
      <c r="M135" s="52"/>
      <c r="N135" s="52"/>
      <c r="O135" s="52"/>
      <c r="P135" s="52"/>
      <c r="Q135" s="52"/>
      <c r="R135" s="52"/>
      <c r="S135" s="52"/>
      <c r="T135" s="52"/>
      <c r="U135" s="52"/>
      <c r="V135" s="52"/>
      <c r="W135" s="52"/>
      <c r="X135" s="52"/>
      <c r="Y135" s="52"/>
      <c r="Z135" s="52"/>
    </row>
    <row r="136" ht="12.75" customHeight="1">
      <c r="A136" s="52"/>
      <c r="B136" s="52"/>
      <c r="C136" s="123" t="s">
        <v>139</v>
      </c>
      <c r="D136" s="44"/>
      <c r="E136" s="52"/>
      <c r="F136" s="126"/>
      <c r="G136" s="52"/>
      <c r="H136" s="52"/>
      <c r="I136" s="52"/>
      <c r="J136" s="52"/>
      <c r="K136" s="52"/>
      <c r="L136" s="52"/>
      <c r="M136" s="52"/>
      <c r="N136" s="52"/>
      <c r="O136" s="52"/>
      <c r="P136" s="52"/>
      <c r="Q136" s="52"/>
      <c r="R136" s="52"/>
      <c r="S136" s="52"/>
      <c r="T136" s="52"/>
      <c r="U136" s="52"/>
      <c r="V136" s="52"/>
      <c r="W136" s="52"/>
      <c r="X136" s="52"/>
      <c r="Y136" s="52"/>
      <c r="Z136" s="52"/>
    </row>
    <row r="137" ht="12.75" customHeight="1">
      <c r="A137" s="52"/>
      <c r="B137" s="52"/>
      <c r="C137" s="123" t="s">
        <v>140</v>
      </c>
      <c r="D137" s="44"/>
      <c r="E137" s="52"/>
      <c r="F137" s="126"/>
      <c r="G137" s="52"/>
      <c r="H137" s="52"/>
      <c r="I137" s="52"/>
      <c r="J137" s="52"/>
      <c r="K137" s="52"/>
      <c r="L137" s="52"/>
      <c r="M137" s="52"/>
      <c r="N137" s="52"/>
      <c r="O137" s="52"/>
      <c r="P137" s="52"/>
      <c r="Q137" s="52"/>
      <c r="R137" s="52"/>
      <c r="S137" s="52"/>
      <c r="T137" s="52"/>
      <c r="U137" s="52"/>
      <c r="V137" s="52"/>
      <c r="W137" s="52"/>
      <c r="X137" s="52"/>
      <c r="Y137" s="52"/>
      <c r="Z137" s="52"/>
    </row>
    <row r="138" ht="12.75" customHeight="1">
      <c r="A138" s="52"/>
      <c r="B138" s="52"/>
      <c r="C138" s="132"/>
      <c r="D138" s="44"/>
      <c r="E138" s="52"/>
      <c r="F138" s="126"/>
      <c r="G138" s="52"/>
      <c r="H138" s="52"/>
      <c r="I138" s="52"/>
      <c r="J138" s="52"/>
      <c r="K138" s="52"/>
      <c r="L138" s="52"/>
      <c r="M138" s="52"/>
      <c r="N138" s="52"/>
      <c r="O138" s="52"/>
      <c r="P138" s="52"/>
      <c r="Q138" s="52"/>
      <c r="R138" s="52"/>
      <c r="S138" s="52"/>
      <c r="T138" s="52"/>
      <c r="U138" s="52"/>
      <c r="V138" s="52"/>
      <c r="W138" s="52"/>
      <c r="X138" s="52"/>
      <c r="Y138" s="52"/>
      <c r="Z138" s="52"/>
    </row>
    <row r="139" ht="12.75" customHeight="1">
      <c r="A139" s="52"/>
      <c r="B139" s="52"/>
      <c r="C139" s="114"/>
      <c r="D139" s="52"/>
      <c r="E139" s="52"/>
      <c r="F139" s="126"/>
      <c r="G139" s="52"/>
      <c r="H139" s="52"/>
      <c r="I139" s="52"/>
      <c r="J139" s="52"/>
      <c r="K139" s="52"/>
      <c r="L139" s="52"/>
      <c r="M139" s="52"/>
      <c r="N139" s="52"/>
      <c r="O139" s="52"/>
      <c r="P139" s="52"/>
      <c r="Q139" s="52"/>
      <c r="R139" s="52"/>
      <c r="S139" s="52"/>
      <c r="T139" s="52"/>
      <c r="U139" s="52"/>
      <c r="V139" s="52"/>
      <c r="W139" s="52"/>
      <c r="X139" s="52"/>
      <c r="Y139" s="52"/>
      <c r="Z139" s="52"/>
    </row>
    <row r="140" ht="25.5" customHeight="1">
      <c r="A140" s="52"/>
      <c r="B140" s="52"/>
      <c r="C140" s="124" t="s">
        <v>141</v>
      </c>
      <c r="D140" s="65"/>
      <c r="E140" s="125" t="str">
        <f>VLOOKUP($C140,$C$286:$E$291,3,0)</f>
        <v>No influence
</v>
      </c>
      <c r="F140" s="126">
        <f>VLOOKUP($E140,$C$200:$D$205,2,0)</f>
        <v>0</v>
      </c>
      <c r="G140" s="52"/>
      <c r="H140" s="52"/>
      <c r="I140" s="52"/>
      <c r="J140" s="52"/>
      <c r="K140" s="52"/>
      <c r="L140" s="52"/>
      <c r="M140" s="52"/>
      <c r="N140" s="52"/>
      <c r="O140" s="52"/>
      <c r="P140" s="52"/>
      <c r="Q140" s="52"/>
      <c r="R140" s="52"/>
      <c r="S140" s="52"/>
      <c r="T140" s="52"/>
      <c r="U140" s="52"/>
      <c r="V140" s="52"/>
      <c r="W140" s="52"/>
      <c r="X140" s="52"/>
      <c r="Y140" s="52"/>
      <c r="Z140" s="52"/>
    </row>
    <row r="141" ht="12.75" customHeight="1">
      <c r="A141" s="52"/>
      <c r="B141" s="52"/>
      <c r="C141" s="130"/>
      <c r="D141" s="131"/>
      <c r="E141" s="52"/>
      <c r="F141" s="126"/>
      <c r="G141" s="52"/>
      <c r="H141" s="52"/>
      <c r="I141" s="52"/>
      <c r="J141" s="52"/>
      <c r="K141" s="52"/>
      <c r="L141" s="52"/>
      <c r="M141" s="52"/>
      <c r="N141" s="52"/>
      <c r="O141" s="52"/>
      <c r="P141" s="52"/>
      <c r="Q141" s="52"/>
      <c r="R141" s="52"/>
      <c r="S141" s="52"/>
      <c r="T141" s="52"/>
      <c r="U141" s="52"/>
      <c r="V141" s="52"/>
      <c r="W141" s="52"/>
      <c r="X141" s="52"/>
      <c r="Y141" s="52"/>
      <c r="Z141" s="52"/>
    </row>
    <row r="142" ht="12.75" customHeight="1">
      <c r="A142" s="52"/>
      <c r="B142" s="52"/>
      <c r="C142" s="130"/>
      <c r="D142" s="131"/>
      <c r="E142" s="52"/>
      <c r="F142" s="126"/>
      <c r="G142" s="52"/>
      <c r="H142" s="52"/>
      <c r="I142" s="52"/>
      <c r="J142" s="52"/>
      <c r="K142" s="52"/>
      <c r="L142" s="52"/>
      <c r="M142" s="52"/>
      <c r="N142" s="52"/>
      <c r="O142" s="52"/>
      <c r="P142" s="52"/>
      <c r="Q142" s="52"/>
      <c r="R142" s="52"/>
      <c r="S142" s="52"/>
      <c r="T142" s="52"/>
      <c r="U142" s="52"/>
      <c r="V142" s="52"/>
      <c r="W142" s="52"/>
      <c r="X142" s="52"/>
      <c r="Y142" s="52"/>
      <c r="Z142" s="52"/>
    </row>
    <row r="143" ht="12.75" customHeight="1">
      <c r="A143" s="52"/>
      <c r="B143" s="52"/>
      <c r="C143" s="130"/>
      <c r="D143" s="131"/>
      <c r="E143" s="52"/>
      <c r="F143" s="126"/>
      <c r="G143" s="52"/>
      <c r="H143" s="52"/>
      <c r="I143" s="52"/>
      <c r="J143" s="52"/>
      <c r="K143" s="52"/>
      <c r="L143" s="52"/>
      <c r="M143" s="52"/>
      <c r="N143" s="52"/>
      <c r="O143" s="52"/>
      <c r="P143" s="52"/>
      <c r="Q143" s="52"/>
      <c r="R143" s="52"/>
      <c r="S143" s="52"/>
      <c r="T143" s="52"/>
      <c r="U143" s="52"/>
      <c r="V143" s="52"/>
      <c r="W143" s="52"/>
      <c r="X143" s="52"/>
      <c r="Y143" s="52"/>
      <c r="Z143" s="52"/>
    </row>
    <row r="144" ht="12.75" customHeight="1">
      <c r="A144" s="52"/>
      <c r="B144" s="52"/>
      <c r="C144" s="120" t="s">
        <v>142</v>
      </c>
      <c r="D144" s="52"/>
      <c r="E144" s="121"/>
      <c r="F144" s="126"/>
      <c r="G144" s="52"/>
      <c r="H144" s="52"/>
      <c r="I144" s="52"/>
      <c r="J144" s="52"/>
      <c r="K144" s="52"/>
      <c r="L144" s="52"/>
      <c r="M144" s="52"/>
      <c r="N144" s="52"/>
      <c r="O144" s="52"/>
      <c r="P144" s="52"/>
      <c r="Q144" s="52"/>
      <c r="R144" s="52"/>
      <c r="S144" s="52"/>
      <c r="T144" s="52"/>
      <c r="U144" s="52"/>
      <c r="V144" s="52"/>
      <c r="W144" s="52"/>
      <c r="X144" s="52"/>
      <c r="Y144" s="52"/>
      <c r="Z144" s="52"/>
    </row>
    <row r="145" ht="12.75" customHeight="1">
      <c r="A145" s="52"/>
      <c r="B145" s="52"/>
      <c r="C145" s="120"/>
      <c r="D145" s="52"/>
      <c r="E145" s="54"/>
      <c r="F145" s="126"/>
      <c r="G145" s="52"/>
      <c r="H145" s="52"/>
      <c r="I145" s="52"/>
      <c r="J145" s="52"/>
      <c r="K145" s="52"/>
      <c r="L145" s="52"/>
      <c r="M145" s="52"/>
      <c r="N145" s="52"/>
      <c r="O145" s="52"/>
      <c r="P145" s="52"/>
      <c r="Q145" s="52"/>
      <c r="R145" s="52"/>
      <c r="S145" s="52"/>
      <c r="T145" s="52"/>
      <c r="U145" s="52"/>
      <c r="V145" s="52"/>
      <c r="W145" s="52"/>
      <c r="X145" s="52"/>
      <c r="Y145" s="52"/>
      <c r="Z145" s="52"/>
    </row>
    <row r="146" ht="12.75" customHeight="1">
      <c r="A146" s="52"/>
      <c r="B146" s="52"/>
      <c r="C146" s="123" t="s">
        <v>143</v>
      </c>
      <c r="D146" s="44"/>
      <c r="E146" s="52"/>
      <c r="F146" s="126"/>
      <c r="G146" s="52"/>
      <c r="H146" s="52"/>
      <c r="I146" s="52"/>
      <c r="J146" s="52"/>
      <c r="K146" s="52"/>
      <c r="L146" s="52"/>
      <c r="M146" s="52"/>
      <c r="N146" s="52"/>
      <c r="O146" s="52"/>
      <c r="P146" s="52"/>
      <c r="Q146" s="52"/>
      <c r="R146" s="52"/>
      <c r="S146" s="52"/>
      <c r="T146" s="52"/>
      <c r="U146" s="52"/>
      <c r="V146" s="52"/>
      <c r="W146" s="52"/>
      <c r="X146" s="52"/>
      <c r="Y146" s="52"/>
      <c r="Z146" s="52"/>
    </row>
    <row r="147" ht="30.0" customHeight="1">
      <c r="A147" s="52"/>
      <c r="B147" s="52"/>
      <c r="C147" s="123"/>
      <c r="D147" s="44"/>
      <c r="E147" s="52"/>
      <c r="F147" s="126"/>
      <c r="G147" s="52"/>
      <c r="H147" s="52"/>
      <c r="I147" s="52"/>
      <c r="J147" s="52"/>
      <c r="K147" s="52"/>
      <c r="L147" s="52"/>
      <c r="M147" s="52"/>
      <c r="N147" s="52"/>
      <c r="O147" s="52"/>
      <c r="P147" s="52"/>
      <c r="Q147" s="52"/>
      <c r="R147" s="52"/>
      <c r="S147" s="52"/>
      <c r="T147" s="52"/>
      <c r="U147" s="52"/>
      <c r="V147" s="52"/>
      <c r="W147" s="52"/>
      <c r="X147" s="52"/>
      <c r="Y147" s="52"/>
      <c r="Z147" s="52"/>
    </row>
    <row r="148" ht="12.75" customHeight="1">
      <c r="A148" s="52"/>
      <c r="B148" s="52"/>
      <c r="C148" s="114"/>
      <c r="D148" s="52"/>
      <c r="E148" s="52"/>
      <c r="F148" s="126"/>
      <c r="G148" s="52"/>
      <c r="H148" s="52"/>
      <c r="I148" s="52"/>
      <c r="J148" s="52"/>
      <c r="K148" s="52"/>
      <c r="L148" s="52"/>
      <c r="M148" s="52"/>
      <c r="N148" s="52"/>
      <c r="O148" s="52"/>
      <c r="P148" s="52"/>
      <c r="Q148" s="52"/>
      <c r="R148" s="52"/>
      <c r="S148" s="52"/>
      <c r="T148" s="52"/>
      <c r="U148" s="52"/>
      <c r="V148" s="52"/>
      <c r="W148" s="52"/>
      <c r="X148" s="52"/>
      <c r="Y148" s="52"/>
      <c r="Z148" s="52"/>
    </row>
    <row r="149" ht="25.5" customHeight="1">
      <c r="A149" s="52"/>
      <c r="B149" s="52"/>
      <c r="C149" s="124" t="s">
        <v>144</v>
      </c>
      <c r="D149" s="65"/>
      <c r="E149" s="125" t="str">
        <f>VLOOKUP($C149,$C$293:$E$298,3,0)</f>
        <v>No influence
</v>
      </c>
      <c r="F149" s="126">
        <f>VLOOKUP($E149,$C$200:$D$205,2,0)</f>
        <v>0</v>
      </c>
      <c r="G149" s="52"/>
      <c r="H149" s="52"/>
      <c r="I149" s="52"/>
      <c r="J149" s="52"/>
      <c r="K149" s="52"/>
      <c r="L149" s="52"/>
      <c r="M149" s="52"/>
      <c r="N149" s="52"/>
      <c r="O149" s="52"/>
      <c r="P149" s="52"/>
      <c r="Q149" s="52"/>
      <c r="R149" s="52"/>
      <c r="S149" s="52"/>
      <c r="T149" s="52"/>
      <c r="U149" s="52"/>
      <c r="V149" s="52"/>
      <c r="W149" s="52"/>
      <c r="X149" s="52"/>
      <c r="Y149" s="52"/>
      <c r="Z149" s="52"/>
    </row>
    <row r="150" ht="12.75" customHeight="1">
      <c r="A150" s="52"/>
      <c r="B150" s="52"/>
      <c r="C150" s="127"/>
      <c r="D150" s="52"/>
      <c r="E150" s="52"/>
      <c r="F150" s="126"/>
      <c r="G150" s="52"/>
      <c r="H150" s="52"/>
      <c r="I150" s="52"/>
      <c r="J150" s="52"/>
      <c r="K150" s="52"/>
      <c r="L150" s="52"/>
      <c r="M150" s="52"/>
      <c r="N150" s="52"/>
      <c r="O150" s="52"/>
      <c r="P150" s="52"/>
      <c r="Q150" s="52"/>
      <c r="R150" s="52"/>
      <c r="S150" s="52"/>
      <c r="T150" s="52"/>
      <c r="U150" s="52"/>
      <c r="V150" s="52"/>
      <c r="W150" s="52"/>
      <c r="X150" s="52"/>
      <c r="Y150" s="52"/>
      <c r="Z150" s="52"/>
    </row>
    <row r="151" ht="12.75" customHeight="1">
      <c r="A151" s="52"/>
      <c r="B151" s="52"/>
      <c r="C151" s="128"/>
      <c r="D151" s="129"/>
      <c r="E151" s="52"/>
      <c r="F151" s="126"/>
      <c r="G151" s="52"/>
      <c r="H151" s="52"/>
      <c r="I151" s="52"/>
      <c r="J151" s="52"/>
      <c r="K151" s="52"/>
      <c r="L151" s="52"/>
      <c r="M151" s="52"/>
      <c r="N151" s="52"/>
      <c r="O151" s="52"/>
      <c r="P151" s="52"/>
      <c r="Q151" s="52"/>
      <c r="R151" s="52"/>
      <c r="S151" s="52"/>
      <c r="T151" s="52"/>
      <c r="U151" s="52"/>
      <c r="V151" s="52"/>
      <c r="W151" s="52"/>
      <c r="X151" s="52"/>
      <c r="Y151" s="52"/>
      <c r="Z151" s="52"/>
    </row>
    <row r="152" ht="12.75" customHeight="1">
      <c r="A152" s="52"/>
      <c r="B152" s="52"/>
      <c r="C152" s="130"/>
      <c r="D152" s="131"/>
      <c r="E152" s="52"/>
      <c r="F152" s="126"/>
      <c r="G152" s="52"/>
      <c r="H152" s="52"/>
      <c r="I152" s="52"/>
      <c r="J152" s="52"/>
      <c r="K152" s="52"/>
      <c r="L152" s="52"/>
      <c r="M152" s="52"/>
      <c r="N152" s="52"/>
      <c r="O152" s="52"/>
      <c r="P152" s="52"/>
      <c r="Q152" s="52"/>
      <c r="R152" s="52"/>
      <c r="S152" s="52"/>
      <c r="T152" s="52"/>
      <c r="U152" s="52"/>
      <c r="V152" s="52"/>
      <c r="W152" s="52"/>
      <c r="X152" s="52"/>
      <c r="Y152" s="52"/>
      <c r="Z152" s="52"/>
    </row>
    <row r="153" ht="12.75" customHeight="1">
      <c r="A153" s="52"/>
      <c r="B153" s="52"/>
      <c r="C153" s="120" t="s">
        <v>145</v>
      </c>
      <c r="D153" s="52"/>
      <c r="E153" s="121"/>
      <c r="F153" s="126"/>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52"/>
      <c r="C154" s="120"/>
      <c r="D154" s="52"/>
      <c r="E154" s="54"/>
      <c r="F154" s="126"/>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52"/>
      <c r="C155" s="123" t="s">
        <v>146</v>
      </c>
      <c r="D155" s="44"/>
      <c r="E155" s="52"/>
      <c r="F155" s="126"/>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52"/>
      <c r="C156" s="123" t="s">
        <v>147</v>
      </c>
      <c r="D156" s="44"/>
      <c r="E156" s="52"/>
      <c r="F156" s="126"/>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2"/>
      <c r="B157" s="52"/>
      <c r="C157" s="123" t="s">
        <v>148</v>
      </c>
      <c r="D157" s="44"/>
      <c r="E157" s="52"/>
      <c r="F157" s="126"/>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2"/>
      <c r="B158" s="52"/>
      <c r="C158" s="123" t="s">
        <v>149</v>
      </c>
      <c r="D158" s="44"/>
      <c r="E158" s="52"/>
      <c r="F158" s="126"/>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2"/>
      <c r="B159" s="52"/>
      <c r="C159" s="123" t="s">
        <v>150</v>
      </c>
      <c r="D159" s="44"/>
      <c r="E159" s="52"/>
      <c r="F159" s="126"/>
      <c r="G159" s="52"/>
      <c r="H159" s="52"/>
      <c r="I159" s="52"/>
      <c r="J159" s="52"/>
      <c r="K159" s="52"/>
      <c r="L159" s="52"/>
      <c r="M159" s="52"/>
      <c r="N159" s="52"/>
      <c r="O159" s="52"/>
      <c r="P159" s="52"/>
      <c r="Q159" s="52"/>
      <c r="R159" s="52"/>
      <c r="S159" s="52"/>
      <c r="T159" s="52"/>
      <c r="U159" s="52"/>
      <c r="V159" s="52"/>
      <c r="W159" s="52"/>
      <c r="X159" s="52"/>
      <c r="Y159" s="52"/>
      <c r="Z159" s="52"/>
    </row>
    <row r="160" ht="27.0" customHeight="1">
      <c r="A160" s="52"/>
      <c r="B160" s="52"/>
      <c r="C160" s="123" t="s">
        <v>151</v>
      </c>
      <c r="D160" s="44"/>
      <c r="E160" s="52"/>
      <c r="F160" s="126"/>
      <c r="G160" s="52"/>
      <c r="H160" s="52"/>
      <c r="I160" s="52"/>
      <c r="J160" s="52"/>
      <c r="K160" s="52"/>
      <c r="L160" s="52"/>
      <c r="M160" s="52"/>
      <c r="N160" s="52"/>
      <c r="O160" s="52"/>
      <c r="P160" s="52"/>
      <c r="Q160" s="52"/>
      <c r="R160" s="52"/>
      <c r="S160" s="52"/>
      <c r="T160" s="52"/>
      <c r="U160" s="52"/>
      <c r="V160" s="52"/>
      <c r="W160" s="52"/>
      <c r="X160" s="52"/>
      <c r="Y160" s="52"/>
      <c r="Z160" s="52"/>
    </row>
    <row r="161" ht="27.0" customHeight="1">
      <c r="A161" s="52"/>
      <c r="B161" s="52"/>
      <c r="C161" s="123" t="s">
        <v>152</v>
      </c>
      <c r="D161" s="44"/>
      <c r="E161" s="52"/>
      <c r="F161" s="126"/>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52"/>
      <c r="C162" s="114"/>
      <c r="D162" s="52"/>
      <c r="E162" s="52"/>
      <c r="F162" s="126"/>
      <c r="G162" s="52"/>
      <c r="H162" s="52"/>
      <c r="I162" s="52"/>
      <c r="J162" s="52"/>
      <c r="K162" s="52"/>
      <c r="L162" s="52"/>
      <c r="M162" s="52"/>
      <c r="N162" s="52"/>
      <c r="O162" s="52"/>
      <c r="P162" s="52"/>
      <c r="Q162" s="52"/>
      <c r="R162" s="52"/>
      <c r="S162" s="52"/>
      <c r="T162" s="52"/>
      <c r="U162" s="52"/>
      <c r="V162" s="52"/>
      <c r="W162" s="52"/>
      <c r="X162" s="52"/>
      <c r="Y162" s="52"/>
      <c r="Z162" s="52"/>
    </row>
    <row r="163" ht="25.5" customHeight="1">
      <c r="A163" s="52"/>
      <c r="B163" s="52"/>
      <c r="C163" s="124" t="s">
        <v>113</v>
      </c>
      <c r="D163" s="65"/>
      <c r="E163" s="125" t="str">
        <f>VLOOKUP($C163,$C$300:$E$305,3,0)</f>
        <v>No influence
</v>
      </c>
      <c r="F163" s="126">
        <f>VLOOKUP($E163,$C$200:$D$205,2,0)</f>
        <v>0</v>
      </c>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52"/>
      <c r="C164" s="130"/>
      <c r="D164" s="131"/>
      <c r="E164" s="52"/>
      <c r="F164" s="115"/>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52"/>
      <c r="C165" s="130"/>
      <c r="D165" s="131"/>
      <c r="E165" s="52"/>
      <c r="F165" s="115"/>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52"/>
      <c r="C166" s="130"/>
      <c r="D166" s="131"/>
      <c r="E166" s="52"/>
      <c r="F166" s="115"/>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52"/>
      <c r="C167" s="130"/>
      <c r="D167" s="131"/>
      <c r="E167" s="52"/>
      <c r="F167" s="115"/>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52"/>
      <c r="C168" s="130"/>
      <c r="D168" s="131"/>
      <c r="E168" s="52"/>
      <c r="F168" s="115"/>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52"/>
      <c r="C169" s="133"/>
      <c r="D169" s="1"/>
      <c r="E169" s="52"/>
      <c r="F169" s="115"/>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52"/>
      <c r="C170" s="114"/>
      <c r="D170" s="52"/>
      <c r="E170" s="54"/>
      <c r="F170" s="115"/>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52"/>
      <c r="C171" s="114"/>
      <c r="D171" s="52"/>
      <c r="E171" s="54"/>
      <c r="F171" s="115"/>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52"/>
      <c r="C172" s="114"/>
      <c r="D172" s="52"/>
      <c r="E172" s="54"/>
      <c r="F172" s="115"/>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52"/>
      <c r="C173" s="114"/>
      <c r="D173" s="52"/>
      <c r="E173" s="54"/>
      <c r="F173" s="115"/>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52"/>
      <c r="C174" s="114"/>
      <c r="D174" s="52"/>
      <c r="E174" s="54"/>
      <c r="F174" s="115"/>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52"/>
      <c r="C175" s="114"/>
      <c r="D175" s="52"/>
      <c r="E175" s="54"/>
      <c r="F175" s="115"/>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52"/>
      <c r="C176" s="114"/>
      <c r="D176" s="52"/>
      <c r="E176" s="54"/>
      <c r="F176" s="115"/>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52"/>
      <c r="C177" s="114"/>
      <c r="D177" s="52"/>
      <c r="E177" s="54"/>
      <c r="F177" s="115"/>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52"/>
      <c r="C178" s="114"/>
      <c r="D178" s="52"/>
      <c r="E178" s="54"/>
      <c r="F178" s="115"/>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52"/>
      <c r="C179" s="114"/>
      <c r="D179" s="52"/>
      <c r="E179" s="54"/>
      <c r="F179" s="115"/>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52"/>
      <c r="C180" s="114"/>
      <c r="D180" s="52"/>
      <c r="E180" s="54"/>
      <c r="F180" s="115"/>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52"/>
      <c r="C181" s="114"/>
      <c r="D181" s="52"/>
      <c r="E181" s="54"/>
      <c r="F181" s="115"/>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52"/>
      <c r="C182" s="114"/>
      <c r="D182" s="52"/>
      <c r="E182" s="54"/>
      <c r="F182" s="115"/>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52"/>
      <c r="C183" s="114"/>
      <c r="D183" s="52"/>
      <c r="E183" s="54"/>
      <c r="F183" s="115"/>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52"/>
      <c r="C184" s="114"/>
      <c r="D184" s="52"/>
      <c r="E184" s="54"/>
      <c r="F184" s="115"/>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52"/>
      <c r="C185" s="114"/>
      <c r="D185" s="52"/>
      <c r="E185" s="54"/>
      <c r="F185" s="115"/>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52"/>
      <c r="C186" s="114"/>
      <c r="D186" s="52"/>
      <c r="E186" s="54"/>
      <c r="F186" s="115"/>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52"/>
      <c r="C187" s="114"/>
      <c r="D187" s="52"/>
      <c r="E187" s="54"/>
      <c r="F187" s="115"/>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52"/>
      <c r="C188" s="114"/>
      <c r="D188" s="52"/>
      <c r="E188" s="54"/>
      <c r="F188" s="115"/>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52"/>
      <c r="C189" s="114"/>
      <c r="D189" s="52"/>
      <c r="E189" s="54"/>
      <c r="F189" s="115"/>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52"/>
      <c r="C190" s="114"/>
      <c r="D190" s="52"/>
      <c r="E190" s="54"/>
      <c r="F190" s="115"/>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52"/>
      <c r="C191" s="114"/>
      <c r="D191" s="52"/>
      <c r="E191" s="54"/>
      <c r="F191" s="115"/>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52"/>
      <c r="C192" s="114"/>
      <c r="D192" s="52"/>
      <c r="E192" s="54"/>
      <c r="F192" s="115"/>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52"/>
      <c r="C193" s="114"/>
      <c r="D193" s="52"/>
      <c r="E193" s="54"/>
      <c r="F193" s="115"/>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52"/>
      <c r="C194" s="114"/>
      <c r="D194" s="52"/>
      <c r="E194" s="54"/>
      <c r="F194" s="115"/>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52"/>
      <c r="C195" s="114"/>
      <c r="D195" s="52"/>
      <c r="E195" s="54"/>
      <c r="F195" s="115"/>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52"/>
      <c r="C196" s="114"/>
      <c r="D196" s="52"/>
      <c r="E196" s="54"/>
      <c r="F196" s="115"/>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52"/>
      <c r="C197" s="114"/>
      <c r="D197" s="52"/>
      <c r="E197" s="54"/>
      <c r="F197" s="115"/>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52"/>
      <c r="C198" s="114"/>
      <c r="D198" s="52"/>
      <c r="E198" s="54"/>
      <c r="F198" s="115"/>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134"/>
      <c r="C199" s="135" t="s">
        <v>153</v>
      </c>
      <c r="D199" s="134" t="s">
        <v>154</v>
      </c>
      <c r="E199" s="54"/>
      <c r="F199" s="115"/>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134">
        <v>0.0</v>
      </c>
      <c r="C200" s="135" t="s">
        <v>155</v>
      </c>
      <c r="D200" s="135">
        <v>0.0</v>
      </c>
      <c r="E200" s="54"/>
      <c r="F200" s="115"/>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134">
        <v>1.0</v>
      </c>
      <c r="C201" s="135" t="s">
        <v>156</v>
      </c>
      <c r="D201" s="135">
        <v>1.0</v>
      </c>
      <c r="E201" s="54"/>
      <c r="F201" s="115"/>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134">
        <v>2.0</v>
      </c>
      <c r="C202" s="135" t="s">
        <v>157</v>
      </c>
      <c r="D202" s="135">
        <v>2.0</v>
      </c>
      <c r="E202" s="54"/>
      <c r="F202" s="115"/>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134">
        <v>3.0</v>
      </c>
      <c r="C203" s="135" t="s">
        <v>158</v>
      </c>
      <c r="D203" s="135">
        <v>3.0</v>
      </c>
      <c r="E203" s="54"/>
      <c r="F203" s="115"/>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134">
        <v>4.0</v>
      </c>
      <c r="C204" s="135" t="s">
        <v>159</v>
      </c>
      <c r="D204" s="135">
        <v>4.0</v>
      </c>
      <c r="E204" s="54"/>
      <c r="F204" s="115"/>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134">
        <v>5.0</v>
      </c>
      <c r="C205" s="135" t="s">
        <v>160</v>
      </c>
      <c r="D205" s="135">
        <v>5.0</v>
      </c>
      <c r="E205" s="54"/>
      <c r="F205" s="115"/>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52"/>
      <c r="C206" s="114"/>
      <c r="D206" s="52"/>
      <c r="E206" s="54"/>
      <c r="F206" s="115"/>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52"/>
      <c r="C207" s="114"/>
      <c r="D207" s="52"/>
      <c r="E207" s="54"/>
      <c r="F207" s="115"/>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134"/>
      <c r="B208" s="134"/>
      <c r="C208" s="136" t="s">
        <v>161</v>
      </c>
      <c r="D208" s="137"/>
      <c r="E208" s="137" t="s">
        <v>162</v>
      </c>
      <c r="F208" s="115"/>
      <c r="G208" s="134"/>
      <c r="H208" s="134"/>
      <c r="I208" s="134"/>
      <c r="J208" s="134"/>
      <c r="K208" s="134"/>
      <c r="L208" s="134"/>
      <c r="M208" s="134"/>
      <c r="N208" s="134"/>
      <c r="O208" s="134"/>
      <c r="P208" s="134"/>
      <c r="Q208" s="134"/>
      <c r="R208" s="134"/>
      <c r="S208" s="134"/>
      <c r="T208" s="134"/>
      <c r="U208" s="134"/>
      <c r="V208" s="134"/>
      <c r="W208" s="134"/>
      <c r="X208" s="134"/>
      <c r="Y208" s="134"/>
      <c r="Z208" s="134"/>
    </row>
    <row r="209" ht="12.75" customHeight="1">
      <c r="A209" s="135">
        <v>1.0</v>
      </c>
      <c r="B209" s="135"/>
      <c r="C209" s="135" t="s">
        <v>72</v>
      </c>
      <c r="D209" s="135"/>
      <c r="E209" s="135" t="s">
        <v>155</v>
      </c>
      <c r="F209" s="115"/>
      <c r="G209" s="134"/>
      <c r="H209" s="134"/>
      <c r="I209" s="134"/>
      <c r="J209" s="134"/>
      <c r="K209" s="134"/>
      <c r="L209" s="134"/>
      <c r="M209" s="134"/>
      <c r="N209" s="134"/>
      <c r="O209" s="134"/>
      <c r="P209" s="134"/>
      <c r="Q209" s="134"/>
      <c r="R209" s="134"/>
      <c r="S209" s="134"/>
      <c r="T209" s="134"/>
      <c r="U209" s="134"/>
      <c r="V209" s="134"/>
      <c r="W209" s="134"/>
      <c r="X209" s="134"/>
      <c r="Y209" s="134"/>
      <c r="Z209" s="134"/>
    </row>
    <row r="210" ht="12.75" customHeight="1">
      <c r="A210" s="135"/>
      <c r="B210" s="135"/>
      <c r="C210" s="135" t="s">
        <v>163</v>
      </c>
      <c r="D210" s="135"/>
      <c r="E210" s="135" t="s">
        <v>156</v>
      </c>
      <c r="F210" s="115"/>
      <c r="G210" s="134"/>
      <c r="H210" s="134"/>
      <c r="I210" s="134"/>
      <c r="J210" s="134"/>
      <c r="K210" s="134"/>
      <c r="L210" s="134"/>
      <c r="M210" s="134"/>
      <c r="N210" s="134"/>
      <c r="O210" s="134"/>
      <c r="P210" s="134"/>
      <c r="Q210" s="134"/>
      <c r="R210" s="134"/>
      <c r="S210" s="134"/>
      <c r="T210" s="134"/>
      <c r="U210" s="134"/>
      <c r="V210" s="134"/>
      <c r="W210" s="134"/>
      <c r="X210" s="134"/>
      <c r="Y210" s="134"/>
      <c r="Z210" s="134"/>
    </row>
    <row r="211" ht="12.75" customHeight="1">
      <c r="A211" s="135"/>
      <c r="B211" s="135"/>
      <c r="C211" s="135" t="s">
        <v>164</v>
      </c>
      <c r="D211" s="135"/>
      <c r="E211" s="135" t="s">
        <v>157</v>
      </c>
      <c r="F211" s="115"/>
      <c r="G211" s="134"/>
      <c r="H211" s="134"/>
      <c r="I211" s="134"/>
      <c r="J211" s="134"/>
      <c r="K211" s="134"/>
      <c r="L211" s="134"/>
      <c r="M211" s="134"/>
      <c r="N211" s="134"/>
      <c r="O211" s="134"/>
      <c r="P211" s="134"/>
      <c r="Q211" s="134"/>
      <c r="R211" s="134"/>
      <c r="S211" s="134"/>
      <c r="T211" s="134"/>
      <c r="U211" s="134"/>
      <c r="V211" s="134"/>
      <c r="W211" s="134"/>
      <c r="X211" s="134"/>
      <c r="Y211" s="134"/>
      <c r="Z211" s="134"/>
    </row>
    <row r="212" ht="12.75" customHeight="1">
      <c r="A212" s="135"/>
      <c r="B212" s="135"/>
      <c r="C212" s="135" t="s">
        <v>165</v>
      </c>
      <c r="D212" s="135"/>
      <c r="E212" s="135" t="s">
        <v>158</v>
      </c>
      <c r="F212" s="115"/>
      <c r="G212" s="134"/>
      <c r="H212" s="134"/>
      <c r="I212" s="134"/>
      <c r="J212" s="134"/>
      <c r="K212" s="134"/>
      <c r="L212" s="134"/>
      <c r="M212" s="134"/>
      <c r="N212" s="134"/>
      <c r="O212" s="134"/>
      <c r="P212" s="134"/>
      <c r="Q212" s="134"/>
      <c r="R212" s="134"/>
      <c r="S212" s="134"/>
      <c r="T212" s="134"/>
      <c r="U212" s="134"/>
      <c r="V212" s="134"/>
      <c r="W212" s="134"/>
      <c r="X212" s="134"/>
      <c r="Y212" s="134"/>
      <c r="Z212" s="134"/>
    </row>
    <row r="213" ht="12.75" customHeight="1">
      <c r="A213" s="135"/>
      <c r="B213" s="135"/>
      <c r="C213" s="135" t="s">
        <v>166</v>
      </c>
      <c r="D213" s="135"/>
      <c r="E213" s="135" t="s">
        <v>159</v>
      </c>
      <c r="F213" s="115"/>
      <c r="G213" s="134"/>
      <c r="H213" s="134"/>
      <c r="I213" s="134"/>
      <c r="J213" s="134"/>
      <c r="K213" s="134"/>
      <c r="L213" s="134"/>
      <c r="M213" s="134"/>
      <c r="N213" s="134"/>
      <c r="O213" s="134"/>
      <c r="P213" s="134"/>
      <c r="Q213" s="134"/>
      <c r="R213" s="134"/>
      <c r="S213" s="134"/>
      <c r="T213" s="134"/>
      <c r="U213" s="134"/>
      <c r="V213" s="134"/>
      <c r="W213" s="134"/>
      <c r="X213" s="134"/>
      <c r="Y213" s="134"/>
      <c r="Z213" s="134"/>
    </row>
    <row r="214" ht="12.75" customHeight="1">
      <c r="A214" s="135"/>
      <c r="B214" s="135"/>
      <c r="C214" s="135" t="s">
        <v>167</v>
      </c>
      <c r="D214" s="135"/>
      <c r="E214" s="135" t="s">
        <v>160</v>
      </c>
      <c r="F214" s="115"/>
      <c r="G214" s="134"/>
      <c r="H214" s="134"/>
      <c r="I214" s="134"/>
      <c r="J214" s="134"/>
      <c r="K214" s="134"/>
      <c r="L214" s="134"/>
      <c r="M214" s="134"/>
      <c r="N214" s="134"/>
      <c r="O214" s="134"/>
      <c r="P214" s="134"/>
      <c r="Q214" s="134"/>
      <c r="R214" s="134"/>
      <c r="S214" s="134"/>
      <c r="T214" s="134"/>
      <c r="U214" s="134"/>
      <c r="V214" s="134"/>
      <c r="W214" s="134"/>
      <c r="X214" s="134"/>
      <c r="Y214" s="134"/>
      <c r="Z214" s="134"/>
    </row>
    <row r="215" ht="12.75" customHeight="1">
      <c r="A215" s="134"/>
      <c r="B215" s="134"/>
      <c r="C215" s="135"/>
      <c r="D215" s="134"/>
      <c r="E215" s="138"/>
      <c r="F215" s="115"/>
      <c r="G215" s="134"/>
      <c r="H215" s="134"/>
      <c r="I215" s="134"/>
      <c r="J215" s="134"/>
      <c r="K215" s="134"/>
      <c r="L215" s="134"/>
      <c r="M215" s="134"/>
      <c r="N215" s="134"/>
      <c r="O215" s="134"/>
      <c r="P215" s="134"/>
      <c r="Q215" s="134"/>
      <c r="R215" s="134"/>
      <c r="S215" s="134"/>
      <c r="T215" s="134"/>
      <c r="U215" s="134"/>
      <c r="V215" s="134"/>
      <c r="W215" s="134"/>
      <c r="X215" s="134"/>
      <c r="Y215" s="134"/>
      <c r="Z215" s="134"/>
    </row>
    <row r="216" ht="12.75" customHeight="1">
      <c r="A216" s="134">
        <v>2.0</v>
      </c>
      <c r="B216" s="135"/>
      <c r="C216" s="135" t="s">
        <v>76</v>
      </c>
      <c r="D216" s="135"/>
      <c r="E216" s="135" t="s">
        <v>155</v>
      </c>
      <c r="F216" s="115"/>
      <c r="G216" s="134"/>
      <c r="H216" s="134"/>
      <c r="I216" s="134"/>
      <c r="J216" s="134"/>
      <c r="K216" s="134"/>
      <c r="L216" s="134"/>
      <c r="M216" s="134"/>
      <c r="N216" s="134"/>
      <c r="O216" s="134"/>
      <c r="P216" s="134"/>
      <c r="Q216" s="134"/>
      <c r="R216" s="134"/>
      <c r="S216" s="134"/>
      <c r="T216" s="134"/>
      <c r="U216" s="134"/>
      <c r="V216" s="134"/>
      <c r="W216" s="134"/>
      <c r="X216" s="134"/>
      <c r="Y216" s="134"/>
      <c r="Z216" s="134"/>
    </row>
    <row r="217" ht="12.75" customHeight="1">
      <c r="A217" s="134"/>
      <c r="B217" s="135"/>
      <c r="C217" s="135" t="s">
        <v>168</v>
      </c>
      <c r="D217" s="135"/>
      <c r="E217" s="135" t="s">
        <v>156</v>
      </c>
      <c r="F217" s="115"/>
      <c r="G217" s="134"/>
      <c r="H217" s="134"/>
      <c r="I217" s="134"/>
      <c r="J217" s="134"/>
      <c r="K217" s="134"/>
      <c r="L217" s="134"/>
      <c r="M217" s="134"/>
      <c r="N217" s="134"/>
      <c r="O217" s="134"/>
      <c r="P217" s="134"/>
      <c r="Q217" s="134"/>
      <c r="R217" s="134"/>
      <c r="S217" s="134"/>
      <c r="T217" s="134"/>
      <c r="U217" s="134"/>
      <c r="V217" s="134"/>
      <c r="W217" s="134"/>
      <c r="X217" s="134"/>
      <c r="Y217" s="134"/>
      <c r="Z217" s="134"/>
    </row>
    <row r="218" ht="12.75" customHeight="1">
      <c r="A218" s="134"/>
      <c r="B218" s="135"/>
      <c r="C218" s="135" t="s">
        <v>169</v>
      </c>
      <c r="D218" s="135"/>
      <c r="E218" s="135" t="s">
        <v>157</v>
      </c>
      <c r="F218" s="115"/>
      <c r="G218" s="134"/>
      <c r="H218" s="134"/>
      <c r="I218" s="134"/>
      <c r="J218" s="134"/>
      <c r="K218" s="134"/>
      <c r="L218" s="134"/>
      <c r="M218" s="134"/>
      <c r="N218" s="134"/>
      <c r="O218" s="134"/>
      <c r="P218" s="134"/>
      <c r="Q218" s="134"/>
      <c r="R218" s="134"/>
      <c r="S218" s="134"/>
      <c r="T218" s="134"/>
      <c r="U218" s="134"/>
      <c r="V218" s="134"/>
      <c r="W218" s="134"/>
      <c r="X218" s="134"/>
      <c r="Y218" s="134"/>
      <c r="Z218" s="134"/>
    </row>
    <row r="219" ht="12.75" customHeight="1">
      <c r="A219" s="134"/>
      <c r="B219" s="135"/>
      <c r="C219" s="135" t="s">
        <v>170</v>
      </c>
      <c r="D219" s="135"/>
      <c r="E219" s="135" t="s">
        <v>158</v>
      </c>
      <c r="F219" s="115"/>
      <c r="G219" s="134"/>
      <c r="H219" s="134"/>
      <c r="I219" s="134"/>
      <c r="J219" s="134"/>
      <c r="K219" s="134"/>
      <c r="L219" s="134"/>
      <c r="M219" s="134"/>
      <c r="N219" s="134"/>
      <c r="O219" s="134"/>
      <c r="P219" s="134"/>
      <c r="Q219" s="134"/>
      <c r="R219" s="134"/>
      <c r="S219" s="134"/>
      <c r="T219" s="134"/>
      <c r="U219" s="134"/>
      <c r="V219" s="134"/>
      <c r="W219" s="134"/>
      <c r="X219" s="134"/>
      <c r="Y219" s="134"/>
      <c r="Z219" s="134"/>
    </row>
    <row r="220" ht="12.75" customHeight="1">
      <c r="A220" s="134"/>
      <c r="B220" s="135"/>
      <c r="C220" s="135" t="s">
        <v>171</v>
      </c>
      <c r="D220" s="135"/>
      <c r="E220" s="135" t="s">
        <v>159</v>
      </c>
      <c r="F220" s="115"/>
      <c r="G220" s="134"/>
      <c r="H220" s="134"/>
      <c r="I220" s="134"/>
      <c r="J220" s="134"/>
      <c r="K220" s="134"/>
      <c r="L220" s="134"/>
      <c r="M220" s="134"/>
      <c r="N220" s="134"/>
      <c r="O220" s="134"/>
      <c r="P220" s="134"/>
      <c r="Q220" s="134"/>
      <c r="R220" s="134"/>
      <c r="S220" s="134"/>
      <c r="T220" s="134"/>
      <c r="U220" s="134"/>
      <c r="V220" s="134"/>
      <c r="W220" s="134"/>
      <c r="X220" s="134"/>
      <c r="Y220" s="134"/>
      <c r="Z220" s="134"/>
    </row>
    <row r="221" ht="12.75" customHeight="1">
      <c r="A221" s="134"/>
      <c r="B221" s="135"/>
      <c r="C221" s="135" t="s">
        <v>172</v>
      </c>
      <c r="D221" s="135"/>
      <c r="E221" s="135" t="s">
        <v>160</v>
      </c>
      <c r="F221" s="115"/>
      <c r="G221" s="134"/>
      <c r="H221" s="134"/>
      <c r="I221" s="134"/>
      <c r="J221" s="134"/>
      <c r="K221" s="134"/>
      <c r="L221" s="134"/>
      <c r="M221" s="134"/>
      <c r="N221" s="134"/>
      <c r="O221" s="134"/>
      <c r="P221" s="134"/>
      <c r="Q221" s="134"/>
      <c r="R221" s="134"/>
      <c r="S221" s="134"/>
      <c r="T221" s="134"/>
      <c r="U221" s="134"/>
      <c r="V221" s="134"/>
      <c r="W221" s="134"/>
      <c r="X221" s="134"/>
      <c r="Y221" s="134"/>
      <c r="Z221" s="134"/>
    </row>
    <row r="222" ht="12.75" customHeight="1">
      <c r="A222" s="134"/>
      <c r="B222" s="135"/>
      <c r="C222" s="135"/>
      <c r="D222" s="135"/>
      <c r="E222" s="135"/>
      <c r="F222" s="115"/>
      <c r="G222" s="134"/>
      <c r="H222" s="134"/>
      <c r="I222" s="134"/>
      <c r="J222" s="134"/>
      <c r="K222" s="134"/>
      <c r="L222" s="134"/>
      <c r="M222" s="134"/>
      <c r="N222" s="134"/>
      <c r="O222" s="134"/>
      <c r="P222" s="134"/>
      <c r="Q222" s="134"/>
      <c r="R222" s="134"/>
      <c r="S222" s="134"/>
      <c r="T222" s="134"/>
      <c r="U222" s="134"/>
      <c r="V222" s="134"/>
      <c r="W222" s="134"/>
      <c r="X222" s="134"/>
      <c r="Y222" s="134"/>
      <c r="Z222" s="134"/>
    </row>
    <row r="223" ht="12.75" customHeight="1">
      <c r="A223" s="134">
        <v>3.0</v>
      </c>
      <c r="B223" s="135"/>
      <c r="C223" s="135" t="s">
        <v>80</v>
      </c>
      <c r="D223" s="135"/>
      <c r="E223" s="135" t="s">
        <v>155</v>
      </c>
      <c r="F223" s="115"/>
      <c r="G223" s="134"/>
      <c r="H223" s="134"/>
      <c r="I223" s="134"/>
      <c r="J223" s="134"/>
      <c r="K223" s="134"/>
      <c r="L223" s="134"/>
      <c r="M223" s="134"/>
      <c r="N223" s="134"/>
      <c r="O223" s="134"/>
      <c r="P223" s="134"/>
      <c r="Q223" s="134"/>
      <c r="R223" s="134"/>
      <c r="S223" s="134"/>
      <c r="T223" s="134"/>
      <c r="U223" s="134"/>
      <c r="V223" s="134"/>
      <c r="W223" s="134"/>
      <c r="X223" s="134"/>
      <c r="Y223" s="134"/>
      <c r="Z223" s="134"/>
    </row>
    <row r="224" ht="12.75" customHeight="1">
      <c r="A224" s="134"/>
      <c r="B224" s="135"/>
      <c r="C224" s="135" t="s">
        <v>173</v>
      </c>
      <c r="D224" s="135"/>
      <c r="E224" s="135" t="s">
        <v>156</v>
      </c>
      <c r="F224" s="115"/>
      <c r="G224" s="134"/>
      <c r="H224" s="134"/>
      <c r="I224" s="134"/>
      <c r="J224" s="134"/>
      <c r="K224" s="134"/>
      <c r="L224" s="134"/>
      <c r="M224" s="134"/>
      <c r="N224" s="134"/>
      <c r="O224" s="134"/>
      <c r="P224" s="134"/>
      <c r="Q224" s="134"/>
      <c r="R224" s="134"/>
      <c r="S224" s="134"/>
      <c r="T224" s="134"/>
      <c r="U224" s="134"/>
      <c r="V224" s="134"/>
      <c r="W224" s="134"/>
      <c r="X224" s="134"/>
      <c r="Y224" s="134"/>
      <c r="Z224" s="134"/>
    </row>
    <row r="225" ht="12.75" customHeight="1">
      <c r="A225" s="134"/>
      <c r="B225" s="135"/>
      <c r="C225" s="135" t="s">
        <v>174</v>
      </c>
      <c r="D225" s="135"/>
      <c r="E225" s="135" t="s">
        <v>157</v>
      </c>
      <c r="F225" s="115"/>
      <c r="G225" s="134"/>
      <c r="H225" s="134"/>
      <c r="I225" s="134"/>
      <c r="J225" s="134"/>
      <c r="K225" s="134"/>
      <c r="L225" s="134"/>
      <c r="M225" s="134"/>
      <c r="N225" s="134"/>
      <c r="O225" s="134"/>
      <c r="P225" s="134"/>
      <c r="Q225" s="134"/>
      <c r="R225" s="134"/>
      <c r="S225" s="134"/>
      <c r="T225" s="134"/>
      <c r="U225" s="134"/>
      <c r="V225" s="134"/>
      <c r="W225" s="134"/>
      <c r="X225" s="134"/>
      <c r="Y225" s="134"/>
      <c r="Z225" s="134"/>
    </row>
    <row r="226" ht="12.75" customHeight="1">
      <c r="A226" s="134"/>
      <c r="B226" s="135"/>
      <c r="C226" s="135" t="s">
        <v>175</v>
      </c>
      <c r="D226" s="135"/>
      <c r="E226" s="135" t="s">
        <v>158</v>
      </c>
      <c r="F226" s="115"/>
      <c r="G226" s="134"/>
      <c r="H226" s="134"/>
      <c r="I226" s="134"/>
      <c r="J226" s="134"/>
      <c r="K226" s="134"/>
      <c r="L226" s="134"/>
      <c r="M226" s="134"/>
      <c r="N226" s="134"/>
      <c r="O226" s="134"/>
      <c r="P226" s="134"/>
      <c r="Q226" s="134"/>
      <c r="R226" s="134"/>
      <c r="S226" s="134"/>
      <c r="T226" s="134"/>
      <c r="U226" s="134"/>
      <c r="V226" s="134"/>
      <c r="W226" s="134"/>
      <c r="X226" s="134"/>
      <c r="Y226" s="134"/>
      <c r="Z226" s="134"/>
    </row>
    <row r="227" ht="12.75" customHeight="1">
      <c r="A227" s="134"/>
      <c r="B227" s="135"/>
      <c r="C227" s="135" t="s">
        <v>176</v>
      </c>
      <c r="D227" s="135"/>
      <c r="E227" s="135" t="s">
        <v>159</v>
      </c>
      <c r="F227" s="115"/>
      <c r="G227" s="134"/>
      <c r="H227" s="134"/>
      <c r="I227" s="134"/>
      <c r="J227" s="134"/>
      <c r="K227" s="134"/>
      <c r="L227" s="134"/>
      <c r="M227" s="134"/>
      <c r="N227" s="134"/>
      <c r="O227" s="134"/>
      <c r="P227" s="134"/>
      <c r="Q227" s="134"/>
      <c r="R227" s="134"/>
      <c r="S227" s="134"/>
      <c r="T227" s="134"/>
      <c r="U227" s="134"/>
      <c r="V227" s="134"/>
      <c r="W227" s="134"/>
      <c r="X227" s="134"/>
      <c r="Y227" s="134"/>
      <c r="Z227" s="134"/>
    </row>
    <row r="228" ht="12.75" customHeight="1">
      <c r="A228" s="134"/>
      <c r="B228" s="135"/>
      <c r="C228" s="135" t="s">
        <v>177</v>
      </c>
      <c r="D228" s="135"/>
      <c r="E228" s="135" t="s">
        <v>160</v>
      </c>
      <c r="F228" s="115"/>
      <c r="G228" s="134"/>
      <c r="H228" s="134"/>
      <c r="I228" s="134"/>
      <c r="J228" s="134"/>
      <c r="K228" s="134"/>
      <c r="L228" s="134"/>
      <c r="M228" s="134"/>
      <c r="N228" s="134"/>
      <c r="O228" s="134"/>
      <c r="P228" s="134"/>
      <c r="Q228" s="134"/>
      <c r="R228" s="134"/>
      <c r="S228" s="134"/>
      <c r="T228" s="134"/>
      <c r="U228" s="134"/>
      <c r="V228" s="134"/>
      <c r="W228" s="134"/>
      <c r="X228" s="134"/>
      <c r="Y228" s="134"/>
      <c r="Z228" s="134"/>
    </row>
    <row r="229" ht="12.75" customHeight="1">
      <c r="A229" s="134"/>
      <c r="B229" s="135"/>
      <c r="C229" s="135"/>
      <c r="D229" s="135"/>
      <c r="E229" s="135"/>
      <c r="F229" s="115"/>
      <c r="G229" s="134"/>
      <c r="H229" s="134"/>
      <c r="I229" s="134"/>
      <c r="J229" s="134"/>
      <c r="K229" s="134"/>
      <c r="L229" s="134"/>
      <c r="M229" s="134"/>
      <c r="N229" s="134"/>
      <c r="O229" s="134"/>
      <c r="P229" s="134"/>
      <c r="Q229" s="134"/>
      <c r="R229" s="134"/>
      <c r="S229" s="134"/>
      <c r="T229" s="134"/>
      <c r="U229" s="134"/>
      <c r="V229" s="134"/>
      <c r="W229" s="134"/>
      <c r="X229" s="134"/>
      <c r="Y229" s="134"/>
      <c r="Z229" s="134"/>
    </row>
    <row r="230" ht="12.75" customHeight="1">
      <c r="A230" s="134">
        <v>4.0</v>
      </c>
      <c r="B230" s="135"/>
      <c r="C230" s="135" t="s">
        <v>84</v>
      </c>
      <c r="D230" s="135"/>
      <c r="E230" s="135" t="s">
        <v>155</v>
      </c>
      <c r="F230" s="115"/>
      <c r="G230" s="134"/>
      <c r="H230" s="134"/>
      <c r="I230" s="134"/>
      <c r="J230" s="134"/>
      <c r="K230" s="134"/>
      <c r="L230" s="134"/>
      <c r="M230" s="134"/>
      <c r="N230" s="134"/>
      <c r="O230" s="134"/>
      <c r="P230" s="134"/>
      <c r="Q230" s="134"/>
      <c r="R230" s="134"/>
      <c r="S230" s="134"/>
      <c r="T230" s="134"/>
      <c r="U230" s="134"/>
      <c r="V230" s="134"/>
      <c r="W230" s="134"/>
      <c r="X230" s="134"/>
      <c r="Y230" s="134"/>
      <c r="Z230" s="134"/>
    </row>
    <row r="231" ht="12.75" customHeight="1">
      <c r="A231" s="134"/>
      <c r="B231" s="135"/>
      <c r="C231" s="135" t="s">
        <v>178</v>
      </c>
      <c r="D231" s="135"/>
      <c r="E231" s="135" t="s">
        <v>156</v>
      </c>
      <c r="F231" s="115"/>
      <c r="G231" s="134"/>
      <c r="H231" s="134"/>
      <c r="I231" s="134"/>
      <c r="J231" s="134"/>
      <c r="K231" s="134"/>
      <c r="L231" s="134"/>
      <c r="M231" s="134"/>
      <c r="N231" s="134"/>
      <c r="O231" s="134"/>
      <c r="P231" s="134"/>
      <c r="Q231" s="134"/>
      <c r="R231" s="134"/>
      <c r="S231" s="134"/>
      <c r="T231" s="134"/>
      <c r="U231" s="134"/>
      <c r="V231" s="134"/>
      <c r="W231" s="134"/>
      <c r="X231" s="134"/>
      <c r="Y231" s="134"/>
      <c r="Z231" s="134"/>
    </row>
    <row r="232" ht="12.75" customHeight="1">
      <c r="A232" s="134"/>
      <c r="B232" s="135"/>
      <c r="C232" s="135" t="s">
        <v>179</v>
      </c>
      <c r="D232" s="135"/>
      <c r="E232" s="135" t="s">
        <v>157</v>
      </c>
      <c r="F232" s="115"/>
      <c r="G232" s="134"/>
      <c r="H232" s="134"/>
      <c r="I232" s="134"/>
      <c r="J232" s="134"/>
      <c r="K232" s="134"/>
      <c r="L232" s="134"/>
      <c r="M232" s="134"/>
      <c r="N232" s="134"/>
      <c r="O232" s="134"/>
      <c r="P232" s="134"/>
      <c r="Q232" s="134"/>
      <c r="R232" s="134"/>
      <c r="S232" s="134"/>
      <c r="T232" s="134"/>
      <c r="U232" s="134"/>
      <c r="V232" s="134"/>
      <c r="W232" s="134"/>
      <c r="X232" s="134"/>
      <c r="Y232" s="134"/>
      <c r="Z232" s="134"/>
    </row>
    <row r="233" ht="12.75" customHeight="1">
      <c r="A233" s="134"/>
      <c r="B233" s="135"/>
      <c r="C233" s="135" t="s">
        <v>179</v>
      </c>
      <c r="D233" s="135"/>
      <c r="E233" s="135" t="s">
        <v>158</v>
      </c>
      <c r="F233" s="115"/>
      <c r="G233" s="134"/>
      <c r="H233" s="134"/>
      <c r="I233" s="134"/>
      <c r="J233" s="134"/>
      <c r="K233" s="134"/>
      <c r="L233" s="134"/>
      <c r="M233" s="134"/>
      <c r="N233" s="134"/>
      <c r="O233" s="134"/>
      <c r="P233" s="134"/>
      <c r="Q233" s="134"/>
      <c r="R233" s="134"/>
      <c r="S233" s="134"/>
      <c r="T233" s="134"/>
      <c r="U233" s="134"/>
      <c r="V233" s="134"/>
      <c r="W233" s="134"/>
      <c r="X233" s="134"/>
      <c r="Y233" s="134"/>
      <c r="Z233" s="134"/>
    </row>
    <row r="234" ht="12.75" customHeight="1">
      <c r="A234" s="134"/>
      <c r="B234" s="135"/>
      <c r="C234" s="135" t="s">
        <v>180</v>
      </c>
      <c r="D234" s="135"/>
      <c r="E234" s="135" t="s">
        <v>159</v>
      </c>
      <c r="F234" s="115"/>
      <c r="G234" s="134"/>
      <c r="H234" s="134"/>
      <c r="I234" s="134"/>
      <c r="J234" s="134"/>
      <c r="K234" s="134"/>
      <c r="L234" s="134"/>
      <c r="M234" s="134"/>
      <c r="N234" s="134"/>
      <c r="O234" s="134"/>
      <c r="P234" s="134"/>
      <c r="Q234" s="134"/>
      <c r="R234" s="134"/>
      <c r="S234" s="134"/>
      <c r="T234" s="134"/>
      <c r="U234" s="134"/>
      <c r="V234" s="134"/>
      <c r="W234" s="134"/>
      <c r="X234" s="134"/>
      <c r="Y234" s="134"/>
      <c r="Z234" s="134"/>
    </row>
    <row r="235" ht="12.75" customHeight="1">
      <c r="A235" s="134"/>
      <c r="B235" s="135"/>
      <c r="C235" s="135" t="s">
        <v>181</v>
      </c>
      <c r="D235" s="135"/>
      <c r="E235" s="135" t="s">
        <v>160</v>
      </c>
      <c r="F235" s="115"/>
      <c r="G235" s="134"/>
      <c r="H235" s="134"/>
      <c r="I235" s="134"/>
      <c r="J235" s="134"/>
      <c r="K235" s="134"/>
      <c r="L235" s="134"/>
      <c r="M235" s="134"/>
      <c r="N235" s="134"/>
      <c r="O235" s="134"/>
      <c r="P235" s="134"/>
      <c r="Q235" s="134"/>
      <c r="R235" s="134"/>
      <c r="S235" s="134"/>
      <c r="T235" s="134"/>
      <c r="U235" s="134"/>
      <c r="V235" s="134"/>
      <c r="W235" s="134"/>
      <c r="X235" s="134"/>
      <c r="Y235" s="134"/>
      <c r="Z235" s="134"/>
    </row>
    <row r="236" ht="12.75" customHeight="1">
      <c r="A236" s="134"/>
      <c r="B236" s="135"/>
      <c r="C236" s="135"/>
      <c r="D236" s="135"/>
      <c r="E236" s="135"/>
      <c r="F236" s="115"/>
      <c r="G236" s="134"/>
      <c r="H236" s="134"/>
      <c r="I236" s="134"/>
      <c r="J236" s="134"/>
      <c r="K236" s="134"/>
      <c r="L236" s="134"/>
      <c r="M236" s="134"/>
      <c r="N236" s="134"/>
      <c r="O236" s="134"/>
      <c r="P236" s="134"/>
      <c r="Q236" s="134"/>
      <c r="R236" s="134"/>
      <c r="S236" s="134"/>
      <c r="T236" s="134"/>
      <c r="U236" s="134"/>
      <c r="V236" s="134"/>
      <c r="W236" s="134"/>
      <c r="X236" s="134"/>
      <c r="Y236" s="134"/>
      <c r="Z236" s="134"/>
    </row>
    <row r="237" ht="12.75" customHeight="1">
      <c r="A237" s="134">
        <v>5.0</v>
      </c>
      <c r="B237" s="135"/>
      <c r="C237" s="135" t="s">
        <v>88</v>
      </c>
      <c r="D237" s="135"/>
      <c r="E237" s="135" t="s">
        <v>155</v>
      </c>
      <c r="F237" s="115"/>
      <c r="G237" s="134"/>
      <c r="H237" s="134"/>
      <c r="I237" s="134"/>
      <c r="J237" s="134"/>
      <c r="K237" s="134"/>
      <c r="L237" s="134"/>
      <c r="M237" s="134"/>
      <c r="N237" s="134"/>
      <c r="O237" s="134"/>
      <c r="P237" s="134"/>
      <c r="Q237" s="134"/>
      <c r="R237" s="134"/>
      <c r="S237" s="134"/>
      <c r="T237" s="134"/>
      <c r="U237" s="134"/>
      <c r="V237" s="134"/>
      <c r="W237" s="134"/>
      <c r="X237" s="134"/>
      <c r="Y237" s="134"/>
      <c r="Z237" s="134"/>
    </row>
    <row r="238" ht="12.75" customHeight="1">
      <c r="A238" s="134"/>
      <c r="B238" s="135"/>
      <c r="C238" s="135" t="s">
        <v>182</v>
      </c>
      <c r="D238" s="135"/>
      <c r="E238" s="135" t="s">
        <v>156</v>
      </c>
      <c r="F238" s="115"/>
      <c r="G238" s="134"/>
      <c r="H238" s="134"/>
      <c r="I238" s="134"/>
      <c r="J238" s="134"/>
      <c r="K238" s="134"/>
      <c r="L238" s="134"/>
      <c r="M238" s="134"/>
      <c r="N238" s="134"/>
      <c r="O238" s="134"/>
      <c r="P238" s="134"/>
      <c r="Q238" s="134"/>
      <c r="R238" s="134"/>
      <c r="S238" s="134"/>
      <c r="T238" s="134"/>
      <c r="U238" s="134"/>
      <c r="V238" s="134"/>
      <c r="W238" s="134"/>
      <c r="X238" s="134"/>
      <c r="Y238" s="134"/>
      <c r="Z238" s="134"/>
    </row>
    <row r="239" ht="12.75" customHeight="1">
      <c r="A239" s="134"/>
      <c r="B239" s="135"/>
      <c r="C239" s="135" t="s">
        <v>183</v>
      </c>
      <c r="D239" s="135"/>
      <c r="E239" s="135" t="s">
        <v>157</v>
      </c>
      <c r="F239" s="115"/>
      <c r="G239" s="134"/>
      <c r="H239" s="134"/>
      <c r="I239" s="134"/>
      <c r="J239" s="134"/>
      <c r="K239" s="134"/>
      <c r="L239" s="134"/>
      <c r="M239" s="134"/>
      <c r="N239" s="134"/>
      <c r="O239" s="134"/>
      <c r="P239" s="134"/>
      <c r="Q239" s="134"/>
      <c r="R239" s="134"/>
      <c r="S239" s="134"/>
      <c r="T239" s="134"/>
      <c r="U239" s="134"/>
      <c r="V239" s="134"/>
      <c r="W239" s="134"/>
      <c r="X239" s="134"/>
      <c r="Y239" s="134"/>
      <c r="Z239" s="134"/>
    </row>
    <row r="240" ht="12.75" customHeight="1">
      <c r="A240" s="134"/>
      <c r="B240" s="135"/>
      <c r="C240" s="135" t="s">
        <v>184</v>
      </c>
      <c r="D240" s="135"/>
      <c r="E240" s="135" t="s">
        <v>158</v>
      </c>
      <c r="F240" s="115"/>
      <c r="G240" s="134"/>
      <c r="H240" s="134"/>
      <c r="I240" s="134"/>
      <c r="J240" s="134"/>
      <c r="K240" s="134"/>
      <c r="L240" s="134"/>
      <c r="M240" s="134"/>
      <c r="N240" s="134"/>
      <c r="O240" s="134"/>
      <c r="P240" s="134"/>
      <c r="Q240" s="134"/>
      <c r="R240" s="134"/>
      <c r="S240" s="134"/>
      <c r="T240" s="134"/>
      <c r="U240" s="134"/>
      <c r="V240" s="134"/>
      <c r="W240" s="134"/>
      <c r="X240" s="134"/>
      <c r="Y240" s="134"/>
      <c r="Z240" s="134"/>
    </row>
    <row r="241" ht="12.75" customHeight="1">
      <c r="A241" s="134"/>
      <c r="B241" s="135"/>
      <c r="C241" s="135" t="s">
        <v>185</v>
      </c>
      <c r="D241" s="135"/>
      <c r="E241" s="135" t="s">
        <v>159</v>
      </c>
      <c r="F241" s="115"/>
      <c r="G241" s="134"/>
      <c r="H241" s="134"/>
      <c r="I241" s="134"/>
      <c r="J241" s="134"/>
      <c r="K241" s="134"/>
      <c r="L241" s="134"/>
      <c r="M241" s="134"/>
      <c r="N241" s="134"/>
      <c r="O241" s="134"/>
      <c r="P241" s="134"/>
      <c r="Q241" s="134"/>
      <c r="R241" s="134"/>
      <c r="S241" s="134"/>
      <c r="T241" s="134"/>
      <c r="U241" s="134"/>
      <c r="V241" s="134"/>
      <c r="W241" s="134"/>
      <c r="X241" s="134"/>
      <c r="Y241" s="134"/>
      <c r="Z241" s="134"/>
    </row>
    <row r="242" ht="12.75" customHeight="1">
      <c r="A242" s="134"/>
      <c r="B242" s="135"/>
      <c r="C242" s="135" t="s">
        <v>186</v>
      </c>
      <c r="D242" s="135"/>
      <c r="E242" s="135" t="s">
        <v>160</v>
      </c>
      <c r="F242" s="115"/>
      <c r="G242" s="134"/>
      <c r="H242" s="134"/>
      <c r="I242" s="134"/>
      <c r="J242" s="134"/>
      <c r="K242" s="134"/>
      <c r="L242" s="134"/>
      <c r="M242" s="134"/>
      <c r="N242" s="134"/>
      <c r="O242" s="134"/>
      <c r="P242" s="134"/>
      <c r="Q242" s="134"/>
      <c r="R242" s="134"/>
      <c r="S242" s="134"/>
      <c r="T242" s="134"/>
      <c r="U242" s="134"/>
      <c r="V242" s="134"/>
      <c r="W242" s="134"/>
      <c r="X242" s="134"/>
      <c r="Y242" s="134"/>
      <c r="Z242" s="134"/>
    </row>
    <row r="243" ht="12.75" customHeight="1">
      <c r="A243" s="134"/>
      <c r="B243" s="135"/>
      <c r="C243" s="135"/>
      <c r="D243" s="135"/>
      <c r="E243" s="135"/>
      <c r="F243" s="115"/>
      <c r="G243" s="134"/>
      <c r="H243" s="134"/>
      <c r="I243" s="134"/>
      <c r="J243" s="134"/>
      <c r="K243" s="134"/>
      <c r="L243" s="134"/>
      <c r="M243" s="134"/>
      <c r="N243" s="134"/>
      <c r="O243" s="134"/>
      <c r="P243" s="134"/>
      <c r="Q243" s="134"/>
      <c r="R243" s="134"/>
      <c r="S243" s="134"/>
      <c r="T243" s="134"/>
      <c r="U243" s="134"/>
      <c r="V243" s="134"/>
      <c r="W243" s="134"/>
      <c r="X243" s="134"/>
      <c r="Y243" s="134"/>
      <c r="Z243" s="134"/>
    </row>
    <row r="244" ht="12.75" customHeight="1">
      <c r="A244" s="134">
        <v>6.0</v>
      </c>
      <c r="B244" s="135"/>
      <c r="C244" s="135" t="s">
        <v>92</v>
      </c>
      <c r="D244" s="135"/>
      <c r="E244" s="135" t="s">
        <v>155</v>
      </c>
      <c r="F244" s="115"/>
      <c r="G244" s="134"/>
      <c r="H244" s="134"/>
      <c r="I244" s="134"/>
      <c r="J244" s="134"/>
      <c r="K244" s="134"/>
      <c r="L244" s="134"/>
      <c r="M244" s="134"/>
      <c r="N244" s="134"/>
      <c r="O244" s="134"/>
      <c r="P244" s="134"/>
      <c r="Q244" s="134"/>
      <c r="R244" s="134"/>
      <c r="S244" s="134"/>
      <c r="T244" s="134"/>
      <c r="U244" s="134"/>
      <c r="V244" s="134"/>
      <c r="W244" s="134"/>
      <c r="X244" s="134"/>
      <c r="Y244" s="134"/>
      <c r="Z244" s="134"/>
    </row>
    <row r="245" ht="12.75" customHeight="1">
      <c r="A245" s="134"/>
      <c r="B245" s="135"/>
      <c r="C245" s="135" t="s">
        <v>187</v>
      </c>
      <c r="D245" s="135"/>
      <c r="E245" s="135" t="s">
        <v>156</v>
      </c>
      <c r="F245" s="115"/>
      <c r="G245" s="134"/>
      <c r="H245" s="134"/>
      <c r="I245" s="134"/>
      <c r="J245" s="134"/>
      <c r="K245" s="134"/>
      <c r="L245" s="134"/>
      <c r="M245" s="134"/>
      <c r="N245" s="134"/>
      <c r="O245" s="134"/>
      <c r="P245" s="134"/>
      <c r="Q245" s="134"/>
      <c r="R245" s="134"/>
      <c r="S245" s="134"/>
      <c r="T245" s="134"/>
      <c r="U245" s="134"/>
      <c r="V245" s="134"/>
      <c r="W245" s="134"/>
      <c r="X245" s="134"/>
      <c r="Y245" s="134"/>
      <c r="Z245" s="134"/>
    </row>
    <row r="246" ht="12.75" customHeight="1">
      <c r="A246" s="134"/>
      <c r="B246" s="135"/>
      <c r="C246" s="135" t="s">
        <v>188</v>
      </c>
      <c r="D246" s="135"/>
      <c r="E246" s="135" t="s">
        <v>157</v>
      </c>
      <c r="F246" s="115"/>
      <c r="G246" s="134"/>
      <c r="H246" s="134"/>
      <c r="I246" s="134"/>
      <c r="J246" s="134"/>
      <c r="K246" s="134"/>
      <c r="L246" s="134"/>
      <c r="M246" s="134"/>
      <c r="N246" s="134"/>
      <c r="O246" s="134"/>
      <c r="P246" s="134"/>
      <c r="Q246" s="134"/>
      <c r="R246" s="134"/>
      <c r="S246" s="134"/>
      <c r="T246" s="134"/>
      <c r="U246" s="134"/>
      <c r="V246" s="134"/>
      <c r="W246" s="134"/>
      <c r="X246" s="134"/>
      <c r="Y246" s="134"/>
      <c r="Z246" s="134"/>
    </row>
    <row r="247" ht="12.75" customHeight="1">
      <c r="A247" s="134"/>
      <c r="B247" s="135"/>
      <c r="C247" s="135" t="s">
        <v>189</v>
      </c>
      <c r="D247" s="135"/>
      <c r="E247" s="135" t="s">
        <v>158</v>
      </c>
      <c r="F247" s="115"/>
      <c r="G247" s="134"/>
      <c r="H247" s="134"/>
      <c r="I247" s="134"/>
      <c r="J247" s="134"/>
      <c r="K247" s="134"/>
      <c r="L247" s="134"/>
      <c r="M247" s="134"/>
      <c r="N247" s="134"/>
      <c r="O247" s="134"/>
      <c r="P247" s="134"/>
      <c r="Q247" s="134"/>
      <c r="R247" s="134"/>
      <c r="S247" s="134"/>
      <c r="T247" s="134"/>
      <c r="U247" s="134"/>
      <c r="V247" s="134"/>
      <c r="W247" s="134"/>
      <c r="X247" s="134"/>
      <c r="Y247" s="134"/>
      <c r="Z247" s="134"/>
    </row>
    <row r="248" ht="12.75" customHeight="1">
      <c r="A248" s="134"/>
      <c r="B248" s="135"/>
      <c r="C248" s="135" t="s">
        <v>190</v>
      </c>
      <c r="D248" s="135"/>
      <c r="E248" s="135" t="s">
        <v>159</v>
      </c>
      <c r="F248" s="115"/>
      <c r="G248" s="134"/>
      <c r="H248" s="134"/>
      <c r="I248" s="134"/>
      <c r="J248" s="134"/>
      <c r="K248" s="134"/>
      <c r="L248" s="134"/>
      <c r="M248" s="134"/>
      <c r="N248" s="134"/>
      <c r="O248" s="134"/>
      <c r="P248" s="134"/>
      <c r="Q248" s="134"/>
      <c r="R248" s="134"/>
      <c r="S248" s="134"/>
      <c r="T248" s="134"/>
      <c r="U248" s="134"/>
      <c r="V248" s="134"/>
      <c r="W248" s="134"/>
      <c r="X248" s="134"/>
      <c r="Y248" s="134"/>
      <c r="Z248" s="134"/>
    </row>
    <row r="249" ht="12.75" customHeight="1">
      <c r="A249" s="134"/>
      <c r="B249" s="135"/>
      <c r="C249" s="135" t="s">
        <v>191</v>
      </c>
      <c r="D249" s="135"/>
      <c r="E249" s="135" t="s">
        <v>160</v>
      </c>
      <c r="F249" s="115"/>
      <c r="G249" s="134"/>
      <c r="H249" s="134"/>
      <c r="I249" s="134"/>
      <c r="J249" s="134"/>
      <c r="K249" s="134"/>
      <c r="L249" s="134"/>
      <c r="M249" s="134"/>
      <c r="N249" s="134"/>
      <c r="O249" s="134"/>
      <c r="P249" s="134"/>
      <c r="Q249" s="134"/>
      <c r="R249" s="134"/>
      <c r="S249" s="134"/>
      <c r="T249" s="134"/>
      <c r="U249" s="134"/>
      <c r="V249" s="134"/>
      <c r="W249" s="134"/>
      <c r="X249" s="134"/>
      <c r="Y249" s="134"/>
      <c r="Z249" s="134"/>
    </row>
    <row r="250" ht="12.75" customHeight="1">
      <c r="A250" s="134"/>
      <c r="B250" s="135"/>
      <c r="C250" s="135"/>
      <c r="D250" s="135"/>
      <c r="E250" s="135"/>
      <c r="F250" s="115"/>
      <c r="G250" s="134"/>
      <c r="H250" s="134"/>
      <c r="I250" s="134"/>
      <c r="J250" s="134"/>
      <c r="K250" s="134"/>
      <c r="L250" s="134"/>
      <c r="M250" s="134"/>
      <c r="N250" s="134"/>
      <c r="O250" s="134"/>
      <c r="P250" s="134"/>
      <c r="Q250" s="134"/>
      <c r="R250" s="134"/>
      <c r="S250" s="134"/>
      <c r="T250" s="134"/>
      <c r="U250" s="134"/>
      <c r="V250" s="134"/>
      <c r="W250" s="134"/>
      <c r="X250" s="134"/>
      <c r="Y250" s="134"/>
      <c r="Z250" s="134"/>
    </row>
    <row r="251" ht="12.75" customHeight="1">
      <c r="A251" s="134">
        <v>7.0</v>
      </c>
      <c r="B251" s="135"/>
      <c r="C251" s="135" t="s">
        <v>113</v>
      </c>
      <c r="D251" s="135"/>
      <c r="E251" s="135" t="s">
        <v>155</v>
      </c>
      <c r="F251" s="115"/>
      <c r="G251" s="134"/>
      <c r="H251" s="134"/>
      <c r="I251" s="134"/>
      <c r="J251" s="134"/>
      <c r="K251" s="134"/>
      <c r="L251" s="134"/>
      <c r="M251" s="134"/>
      <c r="N251" s="134"/>
      <c r="O251" s="134"/>
      <c r="P251" s="134"/>
      <c r="Q251" s="134"/>
      <c r="R251" s="134"/>
      <c r="S251" s="134"/>
      <c r="T251" s="134"/>
      <c r="U251" s="134"/>
      <c r="V251" s="134"/>
      <c r="W251" s="134"/>
      <c r="X251" s="134"/>
      <c r="Y251" s="134"/>
      <c r="Z251" s="134"/>
    </row>
    <row r="252" ht="12.75" customHeight="1">
      <c r="A252" s="134"/>
      <c r="B252" s="135"/>
      <c r="C252" s="135" t="s">
        <v>192</v>
      </c>
      <c r="D252" s="135"/>
      <c r="E252" s="135" t="s">
        <v>156</v>
      </c>
      <c r="F252" s="115"/>
      <c r="G252" s="134"/>
      <c r="H252" s="134"/>
      <c r="I252" s="134"/>
      <c r="J252" s="134"/>
      <c r="K252" s="134"/>
      <c r="L252" s="134"/>
      <c r="M252" s="134"/>
      <c r="N252" s="134"/>
      <c r="O252" s="134"/>
      <c r="P252" s="134"/>
      <c r="Q252" s="134"/>
      <c r="R252" s="134"/>
      <c r="S252" s="134"/>
      <c r="T252" s="134"/>
      <c r="U252" s="134"/>
      <c r="V252" s="134"/>
      <c r="W252" s="134"/>
      <c r="X252" s="134"/>
      <c r="Y252" s="134"/>
      <c r="Z252" s="134"/>
    </row>
    <row r="253" ht="12.75" customHeight="1">
      <c r="A253" s="134"/>
      <c r="B253" s="135"/>
      <c r="C253" s="135" t="s">
        <v>193</v>
      </c>
      <c r="D253" s="135"/>
      <c r="E253" s="135" t="s">
        <v>157</v>
      </c>
      <c r="F253" s="115"/>
      <c r="G253" s="134"/>
      <c r="H253" s="134"/>
      <c r="I253" s="134"/>
      <c r="J253" s="134"/>
      <c r="K253" s="134"/>
      <c r="L253" s="134"/>
      <c r="M253" s="134"/>
      <c r="N253" s="134"/>
      <c r="O253" s="134"/>
      <c r="P253" s="134"/>
      <c r="Q253" s="134"/>
      <c r="R253" s="134"/>
      <c r="S253" s="134"/>
      <c r="T253" s="134"/>
      <c r="U253" s="134"/>
      <c r="V253" s="134"/>
      <c r="W253" s="134"/>
      <c r="X253" s="134"/>
      <c r="Y253" s="134"/>
      <c r="Z253" s="134"/>
    </row>
    <row r="254" ht="12.75" customHeight="1">
      <c r="A254" s="134"/>
      <c r="B254" s="135"/>
      <c r="C254" s="135" t="s">
        <v>194</v>
      </c>
      <c r="D254" s="135"/>
      <c r="E254" s="135" t="s">
        <v>158</v>
      </c>
      <c r="F254" s="115"/>
      <c r="G254" s="134"/>
      <c r="H254" s="134"/>
      <c r="I254" s="134"/>
      <c r="J254" s="134"/>
      <c r="K254" s="134"/>
      <c r="L254" s="134"/>
      <c r="M254" s="134"/>
      <c r="N254" s="134"/>
      <c r="O254" s="134"/>
      <c r="P254" s="134"/>
      <c r="Q254" s="134"/>
      <c r="R254" s="134"/>
      <c r="S254" s="134"/>
      <c r="T254" s="134"/>
      <c r="U254" s="134"/>
      <c r="V254" s="134"/>
      <c r="W254" s="134"/>
      <c r="X254" s="134"/>
      <c r="Y254" s="134"/>
      <c r="Z254" s="134"/>
    </row>
    <row r="255" ht="12.75" customHeight="1">
      <c r="A255" s="134"/>
      <c r="B255" s="135"/>
      <c r="C255" s="135" t="s">
        <v>195</v>
      </c>
      <c r="D255" s="135"/>
      <c r="E255" s="135" t="s">
        <v>159</v>
      </c>
      <c r="F255" s="115"/>
      <c r="G255" s="134"/>
      <c r="H255" s="134"/>
      <c r="I255" s="134"/>
      <c r="J255" s="134"/>
      <c r="K255" s="134"/>
      <c r="L255" s="134"/>
      <c r="M255" s="134"/>
      <c r="N255" s="134"/>
      <c r="O255" s="134"/>
      <c r="P255" s="134"/>
      <c r="Q255" s="134"/>
      <c r="R255" s="134"/>
      <c r="S255" s="134"/>
      <c r="T255" s="134"/>
      <c r="U255" s="134"/>
      <c r="V255" s="134"/>
      <c r="W255" s="134"/>
      <c r="X255" s="134"/>
      <c r="Y255" s="134"/>
      <c r="Z255" s="134"/>
    </row>
    <row r="256" ht="12.75" customHeight="1">
      <c r="A256" s="134"/>
      <c r="B256" s="135"/>
      <c r="C256" s="135" t="s">
        <v>196</v>
      </c>
      <c r="D256" s="135"/>
      <c r="E256" s="135" t="s">
        <v>160</v>
      </c>
      <c r="F256" s="115"/>
      <c r="G256" s="134"/>
      <c r="H256" s="134"/>
      <c r="I256" s="134"/>
      <c r="J256" s="134"/>
      <c r="K256" s="134"/>
      <c r="L256" s="134"/>
      <c r="M256" s="134"/>
      <c r="N256" s="134"/>
      <c r="O256" s="134"/>
      <c r="P256" s="134"/>
      <c r="Q256" s="134"/>
      <c r="R256" s="134"/>
      <c r="S256" s="134"/>
      <c r="T256" s="134"/>
      <c r="U256" s="134"/>
      <c r="V256" s="134"/>
      <c r="W256" s="134"/>
      <c r="X256" s="134"/>
      <c r="Y256" s="134"/>
      <c r="Z256" s="134"/>
    </row>
    <row r="257" ht="12.75" customHeight="1">
      <c r="A257" s="134"/>
      <c r="B257" s="135"/>
      <c r="C257" s="135"/>
      <c r="D257" s="135"/>
      <c r="E257" s="135"/>
      <c r="F257" s="115"/>
      <c r="G257" s="134"/>
      <c r="H257" s="134"/>
      <c r="I257" s="134"/>
      <c r="J257" s="134"/>
      <c r="K257" s="134"/>
      <c r="L257" s="134"/>
      <c r="M257" s="134"/>
      <c r="N257" s="134"/>
      <c r="O257" s="134"/>
      <c r="P257" s="134"/>
      <c r="Q257" s="134"/>
      <c r="R257" s="134"/>
      <c r="S257" s="134"/>
      <c r="T257" s="134"/>
      <c r="U257" s="134"/>
      <c r="V257" s="134"/>
      <c r="W257" s="134"/>
      <c r="X257" s="134"/>
      <c r="Y257" s="134"/>
      <c r="Z257" s="134"/>
    </row>
    <row r="258" ht="12.75" customHeight="1">
      <c r="A258" s="134">
        <v>8.0</v>
      </c>
      <c r="B258" s="135"/>
      <c r="C258" s="135" t="s">
        <v>117</v>
      </c>
      <c r="D258" s="135"/>
      <c r="E258" s="135" t="s">
        <v>155</v>
      </c>
      <c r="F258" s="115"/>
      <c r="G258" s="134"/>
      <c r="H258" s="134"/>
      <c r="I258" s="134"/>
      <c r="J258" s="134"/>
      <c r="K258" s="134"/>
      <c r="L258" s="134"/>
      <c r="M258" s="134"/>
      <c r="N258" s="134"/>
      <c r="O258" s="134"/>
      <c r="P258" s="134"/>
      <c r="Q258" s="134"/>
      <c r="R258" s="134"/>
      <c r="S258" s="134"/>
      <c r="T258" s="134"/>
      <c r="U258" s="134"/>
      <c r="V258" s="134"/>
      <c r="W258" s="134"/>
      <c r="X258" s="134"/>
      <c r="Y258" s="134"/>
      <c r="Z258" s="134"/>
    </row>
    <row r="259" ht="12.75" customHeight="1">
      <c r="A259" s="134"/>
      <c r="B259" s="135"/>
      <c r="C259" s="135" t="s">
        <v>197</v>
      </c>
      <c r="D259" s="135"/>
      <c r="E259" s="135" t="s">
        <v>156</v>
      </c>
      <c r="F259" s="115"/>
      <c r="G259" s="134"/>
      <c r="H259" s="134"/>
      <c r="I259" s="134"/>
      <c r="J259" s="134"/>
      <c r="K259" s="134"/>
      <c r="L259" s="134"/>
      <c r="M259" s="134"/>
      <c r="N259" s="134"/>
      <c r="O259" s="134"/>
      <c r="P259" s="134"/>
      <c r="Q259" s="134"/>
      <c r="R259" s="134"/>
      <c r="S259" s="134"/>
      <c r="T259" s="134"/>
      <c r="U259" s="134"/>
      <c r="V259" s="134"/>
      <c r="W259" s="134"/>
      <c r="X259" s="134"/>
      <c r="Y259" s="134"/>
      <c r="Z259" s="134"/>
    </row>
    <row r="260" ht="12.75" customHeight="1">
      <c r="A260" s="134"/>
      <c r="B260" s="135"/>
      <c r="C260" s="135" t="s">
        <v>198</v>
      </c>
      <c r="D260" s="135"/>
      <c r="E260" s="135" t="s">
        <v>157</v>
      </c>
      <c r="F260" s="115"/>
      <c r="G260" s="134"/>
      <c r="H260" s="134"/>
      <c r="I260" s="134"/>
      <c r="J260" s="134"/>
      <c r="K260" s="134"/>
      <c r="L260" s="134"/>
      <c r="M260" s="134"/>
      <c r="N260" s="134"/>
      <c r="O260" s="134"/>
      <c r="P260" s="134"/>
      <c r="Q260" s="134"/>
      <c r="R260" s="134"/>
      <c r="S260" s="134"/>
      <c r="T260" s="134"/>
      <c r="U260" s="134"/>
      <c r="V260" s="134"/>
      <c r="W260" s="134"/>
      <c r="X260" s="134"/>
      <c r="Y260" s="134"/>
      <c r="Z260" s="134"/>
    </row>
    <row r="261" ht="12.75" customHeight="1">
      <c r="A261" s="134"/>
      <c r="B261" s="135"/>
      <c r="C261" s="135" t="s">
        <v>199</v>
      </c>
      <c r="D261" s="135"/>
      <c r="E261" s="135" t="s">
        <v>158</v>
      </c>
      <c r="F261" s="115"/>
      <c r="G261" s="134"/>
      <c r="H261" s="134"/>
      <c r="I261" s="134"/>
      <c r="J261" s="134"/>
      <c r="K261" s="134"/>
      <c r="L261" s="134"/>
      <c r="M261" s="134"/>
      <c r="N261" s="134"/>
      <c r="O261" s="134"/>
      <c r="P261" s="134"/>
      <c r="Q261" s="134"/>
      <c r="R261" s="134"/>
      <c r="S261" s="134"/>
      <c r="T261" s="134"/>
      <c r="U261" s="134"/>
      <c r="V261" s="134"/>
      <c r="W261" s="134"/>
      <c r="X261" s="134"/>
      <c r="Y261" s="134"/>
      <c r="Z261" s="134"/>
    </row>
    <row r="262" ht="12.75" customHeight="1">
      <c r="A262" s="134"/>
      <c r="B262" s="135"/>
      <c r="C262" s="135" t="s">
        <v>200</v>
      </c>
      <c r="D262" s="135"/>
      <c r="E262" s="135" t="s">
        <v>159</v>
      </c>
      <c r="F262" s="115"/>
      <c r="G262" s="134"/>
      <c r="H262" s="134"/>
      <c r="I262" s="134"/>
      <c r="J262" s="134"/>
      <c r="K262" s="134"/>
      <c r="L262" s="134"/>
      <c r="M262" s="134"/>
      <c r="N262" s="134"/>
      <c r="O262" s="134"/>
      <c r="P262" s="134"/>
      <c r="Q262" s="134"/>
      <c r="R262" s="134"/>
      <c r="S262" s="134"/>
      <c r="T262" s="134"/>
      <c r="U262" s="134"/>
      <c r="V262" s="134"/>
      <c r="W262" s="134"/>
      <c r="X262" s="134"/>
      <c r="Y262" s="134"/>
      <c r="Z262" s="134"/>
    </row>
    <row r="263" ht="12.75" customHeight="1">
      <c r="A263" s="134"/>
      <c r="B263" s="135"/>
      <c r="C263" s="135" t="s">
        <v>201</v>
      </c>
      <c r="D263" s="135"/>
      <c r="E263" s="135" t="s">
        <v>160</v>
      </c>
      <c r="F263" s="115"/>
      <c r="G263" s="134"/>
      <c r="H263" s="134"/>
      <c r="I263" s="134"/>
      <c r="J263" s="134"/>
      <c r="K263" s="134"/>
      <c r="L263" s="134"/>
      <c r="M263" s="134"/>
      <c r="N263" s="134"/>
      <c r="O263" s="134"/>
      <c r="P263" s="134"/>
      <c r="Q263" s="134"/>
      <c r="R263" s="134"/>
      <c r="S263" s="134"/>
      <c r="T263" s="134"/>
      <c r="U263" s="134"/>
      <c r="V263" s="134"/>
      <c r="W263" s="134"/>
      <c r="X263" s="134"/>
      <c r="Y263" s="134"/>
      <c r="Z263" s="134"/>
    </row>
    <row r="264" ht="12.75" customHeight="1">
      <c r="A264" s="134"/>
      <c r="B264" s="135"/>
      <c r="C264" s="135"/>
      <c r="D264" s="135"/>
      <c r="E264" s="135"/>
      <c r="F264" s="115"/>
      <c r="G264" s="134"/>
      <c r="H264" s="134"/>
      <c r="I264" s="134"/>
      <c r="J264" s="134"/>
      <c r="K264" s="134"/>
      <c r="L264" s="134"/>
      <c r="M264" s="134"/>
      <c r="N264" s="134"/>
      <c r="O264" s="134"/>
      <c r="P264" s="134"/>
      <c r="Q264" s="134"/>
      <c r="R264" s="134"/>
      <c r="S264" s="134"/>
      <c r="T264" s="134"/>
      <c r="U264" s="134"/>
      <c r="V264" s="134"/>
      <c r="W264" s="134"/>
      <c r="X264" s="134"/>
      <c r="Y264" s="134"/>
      <c r="Z264" s="134"/>
    </row>
    <row r="265" ht="12.75" customHeight="1">
      <c r="A265" s="134">
        <v>9.0</v>
      </c>
      <c r="B265" s="135"/>
      <c r="C265" s="135" t="s">
        <v>113</v>
      </c>
      <c r="D265" s="135"/>
      <c r="E265" s="135" t="s">
        <v>155</v>
      </c>
      <c r="F265" s="115"/>
      <c r="G265" s="134"/>
      <c r="H265" s="134"/>
      <c r="I265" s="134"/>
      <c r="J265" s="134"/>
      <c r="K265" s="134"/>
      <c r="L265" s="134"/>
      <c r="M265" s="134"/>
      <c r="N265" s="134"/>
      <c r="O265" s="134"/>
      <c r="P265" s="134"/>
      <c r="Q265" s="134"/>
      <c r="R265" s="134"/>
      <c r="S265" s="134"/>
      <c r="T265" s="134"/>
      <c r="U265" s="134"/>
      <c r="V265" s="134"/>
      <c r="W265" s="134"/>
      <c r="X265" s="134"/>
      <c r="Y265" s="134"/>
      <c r="Z265" s="134"/>
    </row>
    <row r="266" ht="12.75" customHeight="1">
      <c r="A266" s="134"/>
      <c r="B266" s="135"/>
      <c r="C266" s="135" t="s">
        <v>202</v>
      </c>
      <c r="D266" s="135"/>
      <c r="E266" s="135" t="s">
        <v>156</v>
      </c>
      <c r="F266" s="115"/>
      <c r="G266" s="134"/>
      <c r="H266" s="134"/>
      <c r="I266" s="134"/>
      <c r="J266" s="134"/>
      <c r="K266" s="134"/>
      <c r="L266" s="134"/>
      <c r="M266" s="134"/>
      <c r="N266" s="134"/>
      <c r="O266" s="134"/>
      <c r="P266" s="134"/>
      <c r="Q266" s="134"/>
      <c r="R266" s="134"/>
      <c r="S266" s="134"/>
      <c r="T266" s="134"/>
      <c r="U266" s="134"/>
      <c r="V266" s="134"/>
      <c r="W266" s="134"/>
      <c r="X266" s="134"/>
      <c r="Y266" s="134"/>
      <c r="Z266" s="134"/>
    </row>
    <row r="267" ht="12.75" customHeight="1">
      <c r="A267" s="134"/>
      <c r="B267" s="135"/>
      <c r="C267" s="135" t="s">
        <v>203</v>
      </c>
      <c r="D267" s="135"/>
      <c r="E267" s="135" t="s">
        <v>157</v>
      </c>
      <c r="F267" s="115"/>
      <c r="G267" s="134"/>
      <c r="H267" s="134"/>
      <c r="I267" s="134"/>
      <c r="J267" s="134"/>
      <c r="K267" s="134"/>
      <c r="L267" s="134"/>
      <c r="M267" s="134"/>
      <c r="N267" s="134"/>
      <c r="O267" s="134"/>
      <c r="P267" s="134"/>
      <c r="Q267" s="134"/>
      <c r="R267" s="134"/>
      <c r="S267" s="134"/>
      <c r="T267" s="134"/>
      <c r="U267" s="134"/>
      <c r="V267" s="134"/>
      <c r="W267" s="134"/>
      <c r="X267" s="134"/>
      <c r="Y267" s="134"/>
      <c r="Z267" s="134"/>
    </row>
    <row r="268" ht="12.75" customHeight="1">
      <c r="A268" s="134"/>
      <c r="B268" s="135"/>
      <c r="C268" s="135" t="s">
        <v>204</v>
      </c>
      <c r="D268" s="135"/>
      <c r="E268" s="135" t="s">
        <v>158</v>
      </c>
      <c r="F268" s="115"/>
      <c r="G268" s="134"/>
      <c r="H268" s="134"/>
      <c r="I268" s="134"/>
      <c r="J268" s="134"/>
      <c r="K268" s="134"/>
      <c r="L268" s="134"/>
      <c r="M268" s="134"/>
      <c r="N268" s="134"/>
      <c r="O268" s="134"/>
      <c r="P268" s="134"/>
      <c r="Q268" s="134"/>
      <c r="R268" s="134"/>
      <c r="S268" s="134"/>
      <c r="T268" s="134"/>
      <c r="U268" s="134"/>
      <c r="V268" s="134"/>
      <c r="W268" s="134"/>
      <c r="X268" s="134"/>
      <c r="Y268" s="134"/>
      <c r="Z268" s="134"/>
    </row>
    <row r="269" ht="12.75" customHeight="1">
      <c r="A269" s="134"/>
      <c r="B269" s="135"/>
      <c r="C269" s="135" t="s">
        <v>205</v>
      </c>
      <c r="D269" s="135"/>
      <c r="E269" s="135" t="s">
        <v>159</v>
      </c>
      <c r="F269" s="115"/>
      <c r="G269" s="134"/>
      <c r="H269" s="134"/>
      <c r="I269" s="134"/>
      <c r="J269" s="134"/>
      <c r="K269" s="134"/>
      <c r="L269" s="134"/>
      <c r="M269" s="134"/>
      <c r="N269" s="134"/>
      <c r="O269" s="134"/>
      <c r="P269" s="134"/>
      <c r="Q269" s="134"/>
      <c r="R269" s="134"/>
      <c r="S269" s="134"/>
      <c r="T269" s="134"/>
      <c r="U269" s="134"/>
      <c r="V269" s="134"/>
      <c r="W269" s="134"/>
      <c r="X269" s="134"/>
      <c r="Y269" s="134"/>
      <c r="Z269" s="134"/>
    </row>
    <row r="270" ht="12.75" customHeight="1">
      <c r="A270" s="134"/>
      <c r="B270" s="135"/>
      <c r="C270" s="135" t="s">
        <v>206</v>
      </c>
      <c r="D270" s="135"/>
      <c r="E270" s="135" t="s">
        <v>160</v>
      </c>
      <c r="F270" s="115"/>
      <c r="G270" s="134"/>
      <c r="H270" s="134"/>
      <c r="I270" s="134"/>
      <c r="J270" s="134"/>
      <c r="K270" s="134"/>
      <c r="L270" s="134"/>
      <c r="M270" s="134"/>
      <c r="N270" s="134"/>
      <c r="O270" s="134"/>
      <c r="P270" s="134"/>
      <c r="Q270" s="134"/>
      <c r="R270" s="134"/>
      <c r="S270" s="134"/>
      <c r="T270" s="134"/>
      <c r="U270" s="134"/>
      <c r="V270" s="134"/>
      <c r="W270" s="134"/>
      <c r="X270" s="134"/>
      <c r="Y270" s="134"/>
      <c r="Z270" s="134"/>
    </row>
    <row r="271" ht="12.75" customHeight="1">
      <c r="A271" s="134"/>
      <c r="B271" s="135"/>
      <c r="C271" s="135"/>
      <c r="D271" s="135"/>
      <c r="E271" s="135"/>
      <c r="F271" s="115"/>
      <c r="G271" s="134"/>
      <c r="H271" s="134"/>
      <c r="I271" s="134"/>
      <c r="J271" s="134"/>
      <c r="K271" s="134"/>
      <c r="L271" s="134"/>
      <c r="M271" s="134"/>
      <c r="N271" s="134"/>
      <c r="O271" s="134"/>
      <c r="P271" s="134"/>
      <c r="Q271" s="134"/>
      <c r="R271" s="134"/>
      <c r="S271" s="134"/>
      <c r="T271" s="134"/>
      <c r="U271" s="134"/>
      <c r="V271" s="134"/>
      <c r="W271" s="134"/>
      <c r="X271" s="134"/>
      <c r="Y271" s="134"/>
      <c r="Z271" s="134"/>
    </row>
    <row r="272" ht="12.75" customHeight="1">
      <c r="A272" s="134">
        <v>10.0</v>
      </c>
      <c r="B272" s="135"/>
      <c r="C272" s="135" t="s">
        <v>128</v>
      </c>
      <c r="D272" s="135"/>
      <c r="E272" s="135" t="s">
        <v>155</v>
      </c>
      <c r="F272" s="115"/>
      <c r="G272" s="134"/>
      <c r="H272" s="134"/>
      <c r="I272" s="134"/>
      <c r="J272" s="134"/>
      <c r="K272" s="134"/>
      <c r="L272" s="134"/>
      <c r="M272" s="134"/>
      <c r="N272" s="134"/>
      <c r="O272" s="134"/>
      <c r="P272" s="134"/>
      <c r="Q272" s="134"/>
      <c r="R272" s="134"/>
      <c r="S272" s="134"/>
      <c r="T272" s="134"/>
      <c r="U272" s="134"/>
      <c r="V272" s="134"/>
      <c r="W272" s="134"/>
      <c r="X272" s="134"/>
      <c r="Y272" s="134"/>
      <c r="Z272" s="134"/>
    </row>
    <row r="273" ht="12.75" customHeight="1">
      <c r="A273" s="134"/>
      <c r="B273" s="135"/>
      <c r="C273" s="135" t="s">
        <v>207</v>
      </c>
      <c r="D273" s="135"/>
      <c r="E273" s="135" t="s">
        <v>156</v>
      </c>
      <c r="F273" s="115"/>
      <c r="G273" s="134"/>
      <c r="H273" s="134"/>
      <c r="I273" s="134"/>
      <c r="J273" s="134"/>
      <c r="K273" s="134"/>
      <c r="L273" s="134"/>
      <c r="M273" s="134"/>
      <c r="N273" s="134"/>
      <c r="O273" s="134"/>
      <c r="P273" s="134"/>
      <c r="Q273" s="134"/>
      <c r="R273" s="134"/>
      <c r="S273" s="134"/>
      <c r="T273" s="134"/>
      <c r="U273" s="134"/>
      <c r="V273" s="134"/>
      <c r="W273" s="134"/>
      <c r="X273" s="134"/>
      <c r="Y273" s="134"/>
      <c r="Z273" s="134"/>
    </row>
    <row r="274" ht="12.75" customHeight="1">
      <c r="A274" s="134"/>
      <c r="B274" s="135"/>
      <c r="C274" s="135" t="s">
        <v>208</v>
      </c>
      <c r="D274" s="135"/>
      <c r="E274" s="135" t="s">
        <v>157</v>
      </c>
      <c r="F274" s="115"/>
      <c r="G274" s="134"/>
      <c r="H274" s="134"/>
      <c r="I274" s="134"/>
      <c r="J274" s="134"/>
      <c r="K274" s="134"/>
      <c r="L274" s="134"/>
      <c r="M274" s="134"/>
      <c r="N274" s="134"/>
      <c r="O274" s="134"/>
      <c r="P274" s="134"/>
      <c r="Q274" s="134"/>
      <c r="R274" s="134"/>
      <c r="S274" s="134"/>
      <c r="T274" s="134"/>
      <c r="U274" s="134"/>
      <c r="V274" s="134"/>
      <c r="W274" s="134"/>
      <c r="X274" s="134"/>
      <c r="Y274" s="134"/>
      <c r="Z274" s="134"/>
    </row>
    <row r="275" ht="12.75" customHeight="1">
      <c r="A275" s="134"/>
      <c r="B275" s="135"/>
      <c r="C275" s="135" t="s">
        <v>209</v>
      </c>
      <c r="D275" s="135"/>
      <c r="E275" s="135" t="s">
        <v>158</v>
      </c>
      <c r="F275" s="115"/>
      <c r="G275" s="134"/>
      <c r="H275" s="134"/>
      <c r="I275" s="134"/>
      <c r="J275" s="134"/>
      <c r="K275" s="134"/>
      <c r="L275" s="134"/>
      <c r="M275" s="134"/>
      <c r="N275" s="134"/>
      <c r="O275" s="134"/>
      <c r="P275" s="134"/>
      <c r="Q275" s="134"/>
      <c r="R275" s="134"/>
      <c r="S275" s="134"/>
      <c r="T275" s="134"/>
      <c r="U275" s="134"/>
      <c r="V275" s="134"/>
      <c r="W275" s="134"/>
      <c r="X275" s="134"/>
      <c r="Y275" s="134"/>
      <c r="Z275" s="134"/>
    </row>
    <row r="276" ht="12.75" customHeight="1">
      <c r="A276" s="134"/>
      <c r="B276" s="135"/>
      <c r="C276" s="135" t="s">
        <v>210</v>
      </c>
      <c r="D276" s="135"/>
      <c r="E276" s="135" t="s">
        <v>159</v>
      </c>
      <c r="F276" s="115"/>
      <c r="G276" s="134"/>
      <c r="H276" s="134"/>
      <c r="I276" s="134"/>
      <c r="J276" s="134"/>
      <c r="K276" s="134"/>
      <c r="L276" s="134"/>
      <c r="M276" s="134"/>
      <c r="N276" s="134"/>
      <c r="O276" s="134"/>
      <c r="P276" s="134"/>
      <c r="Q276" s="134"/>
      <c r="R276" s="134"/>
      <c r="S276" s="134"/>
      <c r="T276" s="134"/>
      <c r="U276" s="134"/>
      <c r="V276" s="134"/>
      <c r="W276" s="134"/>
      <c r="X276" s="134"/>
      <c r="Y276" s="134"/>
      <c r="Z276" s="134"/>
    </row>
    <row r="277" ht="12.75" customHeight="1">
      <c r="A277" s="134"/>
      <c r="B277" s="135"/>
      <c r="C277" s="135" t="s">
        <v>211</v>
      </c>
      <c r="D277" s="135"/>
      <c r="E277" s="135" t="s">
        <v>160</v>
      </c>
      <c r="F277" s="115"/>
      <c r="G277" s="134"/>
      <c r="H277" s="134"/>
      <c r="I277" s="134"/>
      <c r="J277" s="134"/>
      <c r="K277" s="134"/>
      <c r="L277" s="134"/>
      <c r="M277" s="134"/>
      <c r="N277" s="134"/>
      <c r="O277" s="134"/>
      <c r="P277" s="134"/>
      <c r="Q277" s="134"/>
      <c r="R277" s="134"/>
      <c r="S277" s="134"/>
      <c r="T277" s="134"/>
      <c r="U277" s="134"/>
      <c r="V277" s="134"/>
      <c r="W277" s="134"/>
      <c r="X277" s="134"/>
      <c r="Y277" s="134"/>
      <c r="Z277" s="134"/>
    </row>
    <row r="278" ht="12.75" customHeight="1">
      <c r="A278" s="134"/>
      <c r="B278" s="135"/>
      <c r="C278" s="135"/>
      <c r="D278" s="135"/>
      <c r="E278" s="135"/>
      <c r="F278" s="115"/>
      <c r="G278" s="134"/>
      <c r="H278" s="134"/>
      <c r="I278" s="134"/>
      <c r="J278" s="134"/>
      <c r="K278" s="134"/>
      <c r="L278" s="134"/>
      <c r="M278" s="134"/>
      <c r="N278" s="134"/>
      <c r="O278" s="134"/>
      <c r="P278" s="134"/>
      <c r="Q278" s="134"/>
      <c r="R278" s="134"/>
      <c r="S278" s="134"/>
      <c r="T278" s="134"/>
      <c r="U278" s="134"/>
      <c r="V278" s="134"/>
      <c r="W278" s="134"/>
      <c r="X278" s="134"/>
      <c r="Y278" s="134"/>
      <c r="Z278" s="134"/>
    </row>
    <row r="279" ht="12.75" customHeight="1">
      <c r="A279" s="134">
        <v>11.0</v>
      </c>
      <c r="B279" s="135"/>
      <c r="C279" s="135" t="s">
        <v>132</v>
      </c>
      <c r="D279" s="135"/>
      <c r="E279" s="135" t="s">
        <v>155</v>
      </c>
      <c r="F279" s="115"/>
      <c r="G279" s="134"/>
      <c r="H279" s="134"/>
      <c r="I279" s="134"/>
      <c r="J279" s="134"/>
      <c r="K279" s="134"/>
      <c r="L279" s="134"/>
      <c r="M279" s="134"/>
      <c r="N279" s="134"/>
      <c r="O279" s="134"/>
      <c r="P279" s="134"/>
      <c r="Q279" s="134"/>
      <c r="R279" s="134"/>
      <c r="S279" s="134"/>
      <c r="T279" s="134"/>
      <c r="U279" s="134"/>
      <c r="V279" s="134"/>
      <c r="W279" s="134"/>
      <c r="X279" s="134"/>
      <c r="Y279" s="134"/>
      <c r="Z279" s="134"/>
    </row>
    <row r="280" ht="12.75" customHeight="1">
      <c r="A280" s="134"/>
      <c r="B280" s="135"/>
      <c r="C280" s="135" t="s">
        <v>212</v>
      </c>
      <c r="D280" s="135"/>
      <c r="E280" s="135" t="s">
        <v>156</v>
      </c>
      <c r="F280" s="115"/>
      <c r="G280" s="134"/>
      <c r="H280" s="134"/>
      <c r="I280" s="134"/>
      <c r="J280" s="134"/>
      <c r="K280" s="134"/>
      <c r="L280" s="134"/>
      <c r="M280" s="134"/>
      <c r="N280" s="134"/>
      <c r="O280" s="134"/>
      <c r="P280" s="134"/>
      <c r="Q280" s="134"/>
      <c r="R280" s="134"/>
      <c r="S280" s="134"/>
      <c r="T280" s="134"/>
      <c r="U280" s="134"/>
      <c r="V280" s="134"/>
      <c r="W280" s="134"/>
      <c r="X280" s="134"/>
      <c r="Y280" s="134"/>
      <c r="Z280" s="134"/>
    </row>
    <row r="281" ht="12.75" customHeight="1">
      <c r="A281" s="134"/>
      <c r="B281" s="135"/>
      <c r="C281" s="135" t="s">
        <v>213</v>
      </c>
      <c r="D281" s="135"/>
      <c r="E281" s="135" t="s">
        <v>157</v>
      </c>
      <c r="F281" s="115"/>
      <c r="G281" s="134"/>
      <c r="H281" s="134"/>
      <c r="I281" s="134"/>
      <c r="J281" s="134"/>
      <c r="K281" s="134"/>
      <c r="L281" s="134"/>
      <c r="M281" s="134"/>
      <c r="N281" s="134"/>
      <c r="O281" s="134"/>
      <c r="P281" s="134"/>
      <c r="Q281" s="134"/>
      <c r="R281" s="134"/>
      <c r="S281" s="134"/>
      <c r="T281" s="134"/>
      <c r="U281" s="134"/>
      <c r="V281" s="134"/>
      <c r="W281" s="134"/>
      <c r="X281" s="134"/>
      <c r="Y281" s="134"/>
      <c r="Z281" s="134"/>
    </row>
    <row r="282" ht="12.75" customHeight="1">
      <c r="A282" s="134"/>
      <c r="B282" s="135"/>
      <c r="C282" s="135" t="s">
        <v>214</v>
      </c>
      <c r="D282" s="135"/>
      <c r="E282" s="135" t="s">
        <v>158</v>
      </c>
      <c r="F282" s="115"/>
      <c r="G282" s="134"/>
      <c r="H282" s="134"/>
      <c r="I282" s="134"/>
      <c r="J282" s="134"/>
      <c r="K282" s="134"/>
      <c r="L282" s="134"/>
      <c r="M282" s="134"/>
      <c r="N282" s="134"/>
      <c r="O282" s="134"/>
      <c r="P282" s="134"/>
      <c r="Q282" s="134"/>
      <c r="R282" s="134"/>
      <c r="S282" s="134"/>
      <c r="T282" s="134"/>
      <c r="U282" s="134"/>
      <c r="V282" s="134"/>
      <c r="W282" s="134"/>
      <c r="X282" s="134"/>
      <c r="Y282" s="134"/>
      <c r="Z282" s="134"/>
    </row>
    <row r="283" ht="12.75" customHeight="1">
      <c r="A283" s="134"/>
      <c r="B283" s="135"/>
      <c r="C283" s="135" t="s">
        <v>215</v>
      </c>
      <c r="D283" s="135"/>
      <c r="E283" s="135" t="s">
        <v>159</v>
      </c>
      <c r="F283" s="115"/>
      <c r="G283" s="134"/>
      <c r="H283" s="134"/>
      <c r="I283" s="134"/>
      <c r="J283" s="134"/>
      <c r="K283" s="134"/>
      <c r="L283" s="134"/>
      <c r="M283" s="134"/>
      <c r="N283" s="134"/>
      <c r="O283" s="134"/>
      <c r="P283" s="134"/>
      <c r="Q283" s="134"/>
      <c r="R283" s="134"/>
      <c r="S283" s="134"/>
      <c r="T283" s="134"/>
      <c r="U283" s="134"/>
      <c r="V283" s="134"/>
      <c r="W283" s="134"/>
      <c r="X283" s="134"/>
      <c r="Y283" s="134"/>
      <c r="Z283" s="134"/>
    </row>
    <row r="284" ht="12.75" customHeight="1">
      <c r="A284" s="134"/>
      <c r="B284" s="135"/>
      <c r="C284" s="135" t="s">
        <v>216</v>
      </c>
      <c r="D284" s="135"/>
      <c r="E284" s="135" t="s">
        <v>160</v>
      </c>
      <c r="F284" s="115"/>
      <c r="G284" s="134"/>
      <c r="H284" s="134"/>
      <c r="I284" s="134"/>
      <c r="J284" s="134"/>
      <c r="K284" s="134"/>
      <c r="L284" s="134"/>
      <c r="M284" s="134"/>
      <c r="N284" s="134"/>
      <c r="O284" s="134"/>
      <c r="P284" s="134"/>
      <c r="Q284" s="134"/>
      <c r="R284" s="134"/>
      <c r="S284" s="134"/>
      <c r="T284" s="134"/>
      <c r="U284" s="134"/>
      <c r="V284" s="134"/>
      <c r="W284" s="134"/>
      <c r="X284" s="134"/>
      <c r="Y284" s="134"/>
      <c r="Z284" s="134"/>
    </row>
    <row r="285" ht="12.75" customHeight="1">
      <c r="A285" s="134"/>
      <c r="B285" s="135"/>
      <c r="C285" s="135"/>
      <c r="D285" s="135"/>
      <c r="E285" s="135"/>
      <c r="F285" s="115"/>
      <c r="G285" s="134"/>
      <c r="H285" s="134"/>
      <c r="I285" s="134"/>
      <c r="J285" s="134"/>
      <c r="K285" s="134"/>
      <c r="L285" s="134"/>
      <c r="M285" s="134"/>
      <c r="N285" s="134"/>
      <c r="O285" s="134"/>
      <c r="P285" s="134"/>
      <c r="Q285" s="134"/>
      <c r="R285" s="134"/>
      <c r="S285" s="134"/>
      <c r="T285" s="134"/>
      <c r="U285" s="134"/>
      <c r="V285" s="134"/>
      <c r="W285" s="134"/>
      <c r="X285" s="134"/>
      <c r="Y285" s="134"/>
      <c r="Z285" s="134"/>
    </row>
    <row r="286" ht="12.75" customHeight="1">
      <c r="A286" s="134">
        <v>12.0</v>
      </c>
      <c r="B286" s="135"/>
      <c r="C286" s="135" t="s">
        <v>141</v>
      </c>
      <c r="D286" s="135"/>
      <c r="E286" s="135" t="s">
        <v>155</v>
      </c>
      <c r="F286" s="115"/>
      <c r="G286" s="134"/>
      <c r="H286" s="134"/>
      <c r="I286" s="134"/>
      <c r="J286" s="134"/>
      <c r="K286" s="134"/>
      <c r="L286" s="134"/>
      <c r="M286" s="134"/>
      <c r="N286" s="134"/>
      <c r="O286" s="134"/>
      <c r="P286" s="134"/>
      <c r="Q286" s="134"/>
      <c r="R286" s="134"/>
      <c r="S286" s="134"/>
      <c r="T286" s="134"/>
      <c r="U286" s="134"/>
      <c r="V286" s="134"/>
      <c r="W286" s="134"/>
      <c r="X286" s="134"/>
      <c r="Y286" s="134"/>
      <c r="Z286" s="134"/>
    </row>
    <row r="287" ht="12.75" customHeight="1">
      <c r="A287" s="134"/>
      <c r="B287" s="135"/>
      <c r="C287" s="135" t="s">
        <v>217</v>
      </c>
      <c r="D287" s="135"/>
      <c r="E287" s="135" t="s">
        <v>156</v>
      </c>
      <c r="F287" s="115"/>
      <c r="G287" s="134"/>
      <c r="H287" s="134"/>
      <c r="I287" s="134"/>
      <c r="J287" s="134"/>
      <c r="K287" s="134"/>
      <c r="L287" s="134"/>
      <c r="M287" s="134"/>
      <c r="N287" s="134"/>
      <c r="O287" s="134"/>
      <c r="P287" s="134"/>
      <c r="Q287" s="134"/>
      <c r="R287" s="134"/>
      <c r="S287" s="134"/>
      <c r="T287" s="134"/>
      <c r="U287" s="134"/>
      <c r="V287" s="134"/>
      <c r="W287" s="134"/>
      <c r="X287" s="134"/>
      <c r="Y287" s="134"/>
      <c r="Z287" s="134"/>
    </row>
    <row r="288" ht="12.75" customHeight="1">
      <c r="A288" s="134"/>
      <c r="B288" s="135"/>
      <c r="C288" s="135" t="s">
        <v>218</v>
      </c>
      <c r="D288" s="135"/>
      <c r="E288" s="135" t="s">
        <v>157</v>
      </c>
      <c r="F288" s="115"/>
      <c r="G288" s="134"/>
      <c r="H288" s="134"/>
      <c r="I288" s="134"/>
      <c r="J288" s="134"/>
      <c r="K288" s="134"/>
      <c r="L288" s="134"/>
      <c r="M288" s="134"/>
      <c r="N288" s="134"/>
      <c r="O288" s="134"/>
      <c r="P288" s="134"/>
      <c r="Q288" s="134"/>
      <c r="R288" s="134"/>
      <c r="S288" s="134"/>
      <c r="T288" s="134"/>
      <c r="U288" s="134"/>
      <c r="V288" s="134"/>
      <c r="W288" s="134"/>
      <c r="X288" s="134"/>
      <c r="Y288" s="134"/>
      <c r="Z288" s="134"/>
    </row>
    <row r="289" ht="12.75" customHeight="1">
      <c r="A289" s="134"/>
      <c r="B289" s="135"/>
      <c r="C289" s="135" t="s">
        <v>219</v>
      </c>
      <c r="D289" s="135"/>
      <c r="E289" s="135" t="s">
        <v>158</v>
      </c>
      <c r="F289" s="115"/>
      <c r="G289" s="134"/>
      <c r="H289" s="134"/>
      <c r="I289" s="134"/>
      <c r="J289" s="134"/>
      <c r="K289" s="134"/>
      <c r="L289" s="134"/>
      <c r="M289" s="134"/>
      <c r="N289" s="134"/>
      <c r="O289" s="134"/>
      <c r="P289" s="134"/>
      <c r="Q289" s="134"/>
      <c r="R289" s="134"/>
      <c r="S289" s="134"/>
      <c r="T289" s="134"/>
      <c r="U289" s="134"/>
      <c r="V289" s="134"/>
      <c r="W289" s="134"/>
      <c r="X289" s="134"/>
      <c r="Y289" s="134"/>
      <c r="Z289" s="134"/>
    </row>
    <row r="290" ht="12.75" customHeight="1">
      <c r="A290" s="134"/>
      <c r="B290" s="135"/>
      <c r="C290" s="135" t="s">
        <v>220</v>
      </c>
      <c r="D290" s="135"/>
      <c r="E290" s="135" t="s">
        <v>159</v>
      </c>
      <c r="F290" s="115"/>
      <c r="G290" s="134"/>
      <c r="H290" s="134"/>
      <c r="I290" s="134"/>
      <c r="J290" s="134"/>
      <c r="K290" s="134"/>
      <c r="L290" s="134"/>
      <c r="M290" s="134"/>
      <c r="N290" s="134"/>
      <c r="O290" s="134"/>
      <c r="P290" s="134"/>
      <c r="Q290" s="134"/>
      <c r="R290" s="134"/>
      <c r="S290" s="134"/>
      <c r="T290" s="134"/>
      <c r="U290" s="134"/>
      <c r="V290" s="134"/>
      <c r="W290" s="134"/>
      <c r="X290" s="134"/>
      <c r="Y290" s="134"/>
      <c r="Z290" s="134"/>
    </row>
    <row r="291" ht="12.75" customHeight="1">
      <c r="A291" s="134"/>
      <c r="B291" s="135"/>
      <c r="C291" s="135" t="s">
        <v>221</v>
      </c>
      <c r="D291" s="135"/>
      <c r="E291" s="135" t="s">
        <v>160</v>
      </c>
      <c r="F291" s="115"/>
      <c r="G291" s="134"/>
      <c r="H291" s="134"/>
      <c r="I291" s="134"/>
      <c r="J291" s="134"/>
      <c r="K291" s="134"/>
      <c r="L291" s="134"/>
      <c r="M291" s="134"/>
      <c r="N291" s="134"/>
      <c r="O291" s="134"/>
      <c r="P291" s="134"/>
      <c r="Q291" s="134"/>
      <c r="R291" s="134"/>
      <c r="S291" s="134"/>
      <c r="T291" s="134"/>
      <c r="U291" s="134"/>
      <c r="V291" s="134"/>
      <c r="W291" s="134"/>
      <c r="X291" s="134"/>
      <c r="Y291" s="134"/>
      <c r="Z291" s="134"/>
    </row>
    <row r="292" ht="12.75" customHeight="1">
      <c r="A292" s="134"/>
      <c r="B292" s="135"/>
      <c r="C292" s="135"/>
      <c r="D292" s="135"/>
      <c r="E292" s="135"/>
      <c r="F292" s="115"/>
      <c r="G292" s="134"/>
      <c r="H292" s="134"/>
      <c r="I292" s="134"/>
      <c r="J292" s="134"/>
      <c r="K292" s="134"/>
      <c r="L292" s="134"/>
      <c r="M292" s="134"/>
      <c r="N292" s="134"/>
      <c r="O292" s="134"/>
      <c r="P292" s="134"/>
      <c r="Q292" s="134"/>
      <c r="R292" s="134"/>
      <c r="S292" s="134"/>
      <c r="T292" s="134"/>
      <c r="U292" s="134"/>
      <c r="V292" s="134"/>
      <c r="W292" s="134"/>
      <c r="X292" s="134"/>
      <c r="Y292" s="134"/>
      <c r="Z292" s="134"/>
    </row>
    <row r="293" ht="12.75" customHeight="1">
      <c r="A293" s="134">
        <v>13.0</v>
      </c>
      <c r="B293" s="135"/>
      <c r="C293" s="135" t="s">
        <v>144</v>
      </c>
      <c r="D293" s="135"/>
      <c r="E293" s="135" t="s">
        <v>155</v>
      </c>
      <c r="F293" s="115"/>
      <c r="G293" s="134"/>
      <c r="H293" s="134"/>
      <c r="I293" s="134"/>
      <c r="J293" s="134"/>
      <c r="K293" s="134"/>
      <c r="L293" s="134"/>
      <c r="M293" s="134"/>
      <c r="N293" s="134"/>
      <c r="O293" s="134"/>
      <c r="P293" s="134"/>
      <c r="Q293" s="134"/>
      <c r="R293" s="134"/>
      <c r="S293" s="134"/>
      <c r="T293" s="134"/>
      <c r="U293" s="134"/>
      <c r="V293" s="134"/>
      <c r="W293" s="134"/>
      <c r="X293" s="134"/>
      <c r="Y293" s="134"/>
      <c r="Z293" s="134"/>
    </row>
    <row r="294" ht="12.75" customHeight="1">
      <c r="A294" s="134"/>
      <c r="B294" s="135"/>
      <c r="C294" s="135" t="s">
        <v>222</v>
      </c>
      <c r="D294" s="135"/>
      <c r="E294" s="135" t="s">
        <v>156</v>
      </c>
      <c r="F294" s="115"/>
      <c r="G294" s="134"/>
      <c r="H294" s="134"/>
      <c r="I294" s="134"/>
      <c r="J294" s="134"/>
      <c r="K294" s="134"/>
      <c r="L294" s="134"/>
      <c r="M294" s="134"/>
      <c r="N294" s="134"/>
      <c r="O294" s="134"/>
      <c r="P294" s="134"/>
      <c r="Q294" s="134"/>
      <c r="R294" s="134"/>
      <c r="S294" s="134"/>
      <c r="T294" s="134"/>
      <c r="U294" s="134"/>
      <c r="V294" s="134"/>
      <c r="W294" s="134"/>
      <c r="X294" s="134"/>
      <c r="Y294" s="134"/>
      <c r="Z294" s="134"/>
    </row>
    <row r="295" ht="12.75" customHeight="1">
      <c r="A295" s="134"/>
      <c r="B295" s="135"/>
      <c r="C295" s="135" t="s">
        <v>223</v>
      </c>
      <c r="D295" s="135"/>
      <c r="E295" s="135" t="s">
        <v>157</v>
      </c>
      <c r="F295" s="115"/>
      <c r="G295" s="134"/>
      <c r="H295" s="134"/>
      <c r="I295" s="134"/>
      <c r="J295" s="134"/>
      <c r="K295" s="134"/>
      <c r="L295" s="134"/>
      <c r="M295" s="134"/>
      <c r="N295" s="134"/>
      <c r="O295" s="134"/>
      <c r="P295" s="134"/>
      <c r="Q295" s="134"/>
      <c r="R295" s="134"/>
      <c r="S295" s="134"/>
      <c r="T295" s="134"/>
      <c r="U295" s="134"/>
      <c r="V295" s="134"/>
      <c r="W295" s="134"/>
      <c r="X295" s="134"/>
      <c r="Y295" s="134"/>
      <c r="Z295" s="134"/>
    </row>
    <row r="296" ht="12.75" customHeight="1">
      <c r="A296" s="134"/>
      <c r="B296" s="135"/>
      <c r="C296" s="135" t="s">
        <v>224</v>
      </c>
      <c r="D296" s="135"/>
      <c r="E296" s="135" t="s">
        <v>158</v>
      </c>
      <c r="F296" s="115"/>
      <c r="G296" s="134"/>
      <c r="H296" s="134"/>
      <c r="I296" s="134"/>
      <c r="J296" s="134"/>
      <c r="K296" s="134"/>
      <c r="L296" s="134"/>
      <c r="M296" s="134"/>
      <c r="N296" s="134"/>
      <c r="O296" s="134"/>
      <c r="P296" s="134"/>
      <c r="Q296" s="134"/>
      <c r="R296" s="134"/>
      <c r="S296" s="134"/>
      <c r="T296" s="134"/>
      <c r="U296" s="134"/>
      <c r="V296" s="134"/>
      <c r="W296" s="134"/>
      <c r="X296" s="134"/>
      <c r="Y296" s="134"/>
      <c r="Z296" s="134"/>
    </row>
    <row r="297" ht="12.75" customHeight="1">
      <c r="A297" s="134"/>
      <c r="B297" s="135"/>
      <c r="C297" s="135" t="s">
        <v>225</v>
      </c>
      <c r="D297" s="135"/>
      <c r="E297" s="135" t="s">
        <v>159</v>
      </c>
      <c r="F297" s="115"/>
      <c r="G297" s="134"/>
      <c r="H297" s="134"/>
      <c r="I297" s="134"/>
      <c r="J297" s="134"/>
      <c r="K297" s="134"/>
      <c r="L297" s="134"/>
      <c r="M297" s="134"/>
      <c r="N297" s="134"/>
      <c r="O297" s="134"/>
      <c r="P297" s="134"/>
      <c r="Q297" s="134"/>
      <c r="R297" s="134"/>
      <c r="S297" s="134"/>
      <c r="T297" s="134"/>
      <c r="U297" s="134"/>
      <c r="V297" s="134"/>
      <c r="W297" s="134"/>
      <c r="X297" s="134"/>
      <c r="Y297" s="134"/>
      <c r="Z297" s="134"/>
    </row>
    <row r="298" ht="12.75" customHeight="1">
      <c r="A298" s="134"/>
      <c r="B298" s="135"/>
      <c r="C298" s="135" t="s">
        <v>226</v>
      </c>
      <c r="D298" s="135"/>
      <c r="E298" s="135" t="s">
        <v>160</v>
      </c>
      <c r="F298" s="115"/>
      <c r="G298" s="134"/>
      <c r="H298" s="134"/>
      <c r="I298" s="134"/>
      <c r="J298" s="134"/>
      <c r="K298" s="134"/>
      <c r="L298" s="134"/>
      <c r="M298" s="134"/>
      <c r="N298" s="134"/>
      <c r="O298" s="134"/>
      <c r="P298" s="134"/>
      <c r="Q298" s="134"/>
      <c r="R298" s="134"/>
      <c r="S298" s="134"/>
      <c r="T298" s="134"/>
      <c r="U298" s="134"/>
      <c r="V298" s="134"/>
      <c r="W298" s="134"/>
      <c r="X298" s="134"/>
      <c r="Y298" s="134"/>
      <c r="Z298" s="134"/>
    </row>
    <row r="299" ht="12.75" customHeight="1">
      <c r="A299" s="134"/>
      <c r="B299" s="135"/>
      <c r="C299" s="135"/>
      <c r="D299" s="135"/>
      <c r="E299" s="135"/>
      <c r="F299" s="115"/>
      <c r="G299" s="134"/>
      <c r="H299" s="134"/>
      <c r="I299" s="134"/>
      <c r="J299" s="134"/>
      <c r="K299" s="134"/>
      <c r="L299" s="134"/>
      <c r="M299" s="134"/>
      <c r="N299" s="134"/>
      <c r="O299" s="134"/>
      <c r="P299" s="134"/>
      <c r="Q299" s="134"/>
      <c r="R299" s="134"/>
      <c r="S299" s="134"/>
      <c r="T299" s="134"/>
      <c r="U299" s="134"/>
      <c r="V299" s="134"/>
      <c r="W299" s="134"/>
      <c r="X299" s="134"/>
      <c r="Y299" s="134"/>
      <c r="Z299" s="134"/>
    </row>
    <row r="300" ht="12.75" customHeight="1">
      <c r="A300" s="134">
        <v>14.0</v>
      </c>
      <c r="B300" s="135"/>
      <c r="C300" s="135" t="s">
        <v>113</v>
      </c>
      <c r="D300" s="135"/>
      <c r="E300" s="135" t="s">
        <v>155</v>
      </c>
      <c r="F300" s="115"/>
      <c r="G300" s="134"/>
      <c r="H300" s="134"/>
      <c r="I300" s="134"/>
      <c r="J300" s="134"/>
      <c r="K300" s="134"/>
      <c r="L300" s="134"/>
      <c r="M300" s="134"/>
      <c r="N300" s="134"/>
      <c r="O300" s="134"/>
      <c r="P300" s="134"/>
      <c r="Q300" s="134"/>
      <c r="R300" s="134"/>
      <c r="S300" s="134"/>
      <c r="T300" s="134"/>
      <c r="U300" s="134"/>
      <c r="V300" s="134"/>
      <c r="W300" s="134"/>
      <c r="X300" s="134"/>
      <c r="Y300" s="134"/>
      <c r="Z300" s="134"/>
    </row>
    <row r="301" ht="12.75" customHeight="1">
      <c r="A301" s="134"/>
      <c r="B301" s="135"/>
      <c r="C301" s="135" t="s">
        <v>217</v>
      </c>
      <c r="D301" s="135"/>
      <c r="E301" s="135" t="s">
        <v>156</v>
      </c>
      <c r="F301" s="115"/>
      <c r="G301" s="134"/>
      <c r="H301" s="134"/>
      <c r="I301" s="134"/>
      <c r="J301" s="134"/>
      <c r="K301" s="134"/>
      <c r="L301" s="134"/>
      <c r="M301" s="134"/>
      <c r="N301" s="134"/>
      <c r="O301" s="134"/>
      <c r="P301" s="134"/>
      <c r="Q301" s="134"/>
      <c r="R301" s="134"/>
      <c r="S301" s="134"/>
      <c r="T301" s="134"/>
      <c r="U301" s="134"/>
      <c r="V301" s="134"/>
      <c r="W301" s="134"/>
      <c r="X301" s="134"/>
      <c r="Y301" s="134"/>
      <c r="Z301" s="134"/>
    </row>
    <row r="302" ht="12.75" customHeight="1">
      <c r="A302" s="134"/>
      <c r="B302" s="135"/>
      <c r="C302" s="135" t="s">
        <v>218</v>
      </c>
      <c r="D302" s="135"/>
      <c r="E302" s="135" t="s">
        <v>157</v>
      </c>
      <c r="F302" s="115"/>
      <c r="G302" s="134"/>
      <c r="H302" s="134"/>
      <c r="I302" s="134"/>
      <c r="J302" s="134"/>
      <c r="K302" s="134"/>
      <c r="L302" s="134"/>
      <c r="M302" s="134"/>
      <c r="N302" s="134"/>
      <c r="O302" s="134"/>
      <c r="P302" s="134"/>
      <c r="Q302" s="134"/>
      <c r="R302" s="134"/>
      <c r="S302" s="134"/>
      <c r="T302" s="134"/>
      <c r="U302" s="134"/>
      <c r="V302" s="134"/>
      <c r="W302" s="134"/>
      <c r="X302" s="134"/>
      <c r="Y302" s="134"/>
      <c r="Z302" s="134"/>
    </row>
    <row r="303" ht="12.75" customHeight="1">
      <c r="A303" s="134"/>
      <c r="B303" s="135"/>
      <c r="C303" s="135" t="s">
        <v>219</v>
      </c>
      <c r="D303" s="135"/>
      <c r="E303" s="135" t="s">
        <v>158</v>
      </c>
      <c r="F303" s="115"/>
      <c r="G303" s="134"/>
      <c r="H303" s="134"/>
      <c r="I303" s="134"/>
      <c r="J303" s="134"/>
      <c r="K303" s="134"/>
      <c r="L303" s="134"/>
      <c r="M303" s="134"/>
      <c r="N303" s="134"/>
      <c r="O303" s="134"/>
      <c r="P303" s="134"/>
      <c r="Q303" s="134"/>
      <c r="R303" s="134"/>
      <c r="S303" s="134"/>
      <c r="T303" s="134"/>
      <c r="U303" s="134"/>
      <c r="V303" s="134"/>
      <c r="W303" s="134"/>
      <c r="X303" s="134"/>
      <c r="Y303" s="134"/>
      <c r="Z303" s="134"/>
    </row>
    <row r="304" ht="12.75" customHeight="1">
      <c r="A304" s="134"/>
      <c r="B304" s="135"/>
      <c r="C304" s="135" t="s">
        <v>220</v>
      </c>
      <c r="D304" s="135"/>
      <c r="E304" s="135" t="s">
        <v>159</v>
      </c>
      <c r="F304" s="115"/>
      <c r="G304" s="134"/>
      <c r="H304" s="134"/>
      <c r="I304" s="134"/>
      <c r="J304" s="134"/>
      <c r="K304" s="134"/>
      <c r="L304" s="134"/>
      <c r="M304" s="134"/>
      <c r="N304" s="134"/>
      <c r="O304" s="134"/>
      <c r="P304" s="134"/>
      <c r="Q304" s="134"/>
      <c r="R304" s="134"/>
      <c r="S304" s="134"/>
      <c r="T304" s="134"/>
      <c r="U304" s="134"/>
      <c r="V304" s="134"/>
      <c r="W304" s="134"/>
      <c r="X304" s="134"/>
      <c r="Y304" s="134"/>
      <c r="Z304" s="134"/>
    </row>
    <row r="305" ht="12.75" customHeight="1">
      <c r="A305" s="134"/>
      <c r="B305" s="135"/>
      <c r="C305" s="135" t="s">
        <v>227</v>
      </c>
      <c r="D305" s="135"/>
      <c r="E305" s="135" t="s">
        <v>160</v>
      </c>
      <c r="F305" s="115"/>
      <c r="G305" s="134"/>
      <c r="H305" s="134"/>
      <c r="I305" s="134"/>
      <c r="J305" s="134"/>
      <c r="K305" s="134"/>
      <c r="L305" s="134"/>
      <c r="M305" s="134"/>
      <c r="N305" s="134"/>
      <c r="O305" s="134"/>
      <c r="P305" s="134"/>
      <c r="Q305" s="134"/>
      <c r="R305" s="134"/>
      <c r="S305" s="134"/>
      <c r="T305" s="134"/>
      <c r="U305" s="134"/>
      <c r="V305" s="134"/>
      <c r="W305" s="134"/>
      <c r="X305" s="134"/>
      <c r="Y305" s="134"/>
      <c r="Z305" s="134"/>
    </row>
    <row r="306" ht="12.75" customHeight="1">
      <c r="A306" s="134"/>
      <c r="B306" s="134"/>
      <c r="C306" s="135"/>
      <c r="D306" s="134"/>
      <c r="E306" s="138"/>
      <c r="F306" s="115"/>
      <c r="G306" s="134"/>
      <c r="H306" s="134"/>
      <c r="I306" s="134"/>
      <c r="J306" s="134"/>
      <c r="K306" s="134"/>
      <c r="L306" s="134"/>
      <c r="M306" s="134"/>
      <c r="N306" s="134"/>
      <c r="O306" s="134"/>
      <c r="P306" s="134"/>
      <c r="Q306" s="134"/>
      <c r="R306" s="134"/>
      <c r="S306" s="134"/>
      <c r="T306" s="134"/>
      <c r="U306" s="134"/>
      <c r="V306" s="134"/>
      <c r="W306" s="134"/>
      <c r="X306" s="134"/>
      <c r="Y306" s="134"/>
      <c r="Z306" s="134"/>
    </row>
    <row r="307" ht="12.75" customHeight="1">
      <c r="A307" s="134"/>
      <c r="B307" s="134"/>
      <c r="C307" s="135"/>
      <c r="D307" s="135"/>
      <c r="E307" s="135"/>
      <c r="F307" s="115"/>
      <c r="G307" s="134"/>
      <c r="H307" s="134"/>
      <c r="I307" s="134"/>
      <c r="J307" s="134"/>
      <c r="K307" s="134"/>
      <c r="L307" s="134"/>
      <c r="M307" s="134"/>
      <c r="N307" s="134"/>
      <c r="O307" s="134"/>
      <c r="P307" s="134"/>
      <c r="Q307" s="134"/>
      <c r="R307" s="134"/>
      <c r="S307" s="134"/>
      <c r="T307" s="134"/>
      <c r="U307" s="134"/>
      <c r="V307" s="134"/>
      <c r="W307" s="134"/>
      <c r="X307" s="134"/>
      <c r="Y307" s="134"/>
      <c r="Z307" s="134"/>
    </row>
    <row r="308" ht="12.75" customHeight="1">
      <c r="A308" s="134"/>
      <c r="B308" s="134"/>
      <c r="C308" s="135"/>
      <c r="D308" s="135"/>
      <c r="E308" s="135"/>
      <c r="F308" s="115"/>
      <c r="G308" s="134"/>
      <c r="H308" s="134"/>
      <c r="I308" s="134"/>
      <c r="J308" s="134"/>
      <c r="K308" s="134"/>
      <c r="L308" s="134"/>
      <c r="M308" s="134"/>
      <c r="N308" s="134"/>
      <c r="O308" s="134"/>
      <c r="P308" s="134"/>
      <c r="Q308" s="134"/>
      <c r="R308" s="134"/>
      <c r="S308" s="134"/>
      <c r="T308" s="134"/>
      <c r="U308" s="134"/>
      <c r="V308" s="134"/>
      <c r="W308" s="134"/>
      <c r="X308" s="134"/>
      <c r="Y308" s="134"/>
      <c r="Z308" s="134"/>
    </row>
    <row r="309" ht="12.75" customHeight="1">
      <c r="A309" s="52"/>
      <c r="B309" s="52"/>
      <c r="C309" s="114"/>
      <c r="D309" s="135"/>
      <c r="E309" s="114"/>
      <c r="F309" s="115"/>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52"/>
      <c r="C310" s="114"/>
      <c r="D310" s="114"/>
      <c r="E310" s="114"/>
      <c r="F310" s="115"/>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52"/>
      <c r="C311" s="114"/>
      <c r="D311" s="114"/>
      <c r="E311" s="114"/>
      <c r="F311" s="115"/>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52"/>
      <c r="C312" s="114"/>
      <c r="D312" s="114"/>
      <c r="E312" s="114"/>
      <c r="F312" s="115"/>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52"/>
      <c r="C313" s="114"/>
      <c r="D313" s="52"/>
      <c r="E313" s="54"/>
      <c r="F313" s="115"/>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52"/>
      <c r="C314" s="114"/>
      <c r="D314" s="52"/>
      <c r="E314" s="54"/>
      <c r="F314" s="115"/>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52"/>
      <c r="C315" s="114"/>
      <c r="D315" s="52"/>
      <c r="E315" s="54"/>
      <c r="F315" s="115"/>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52"/>
      <c r="C316" s="114"/>
      <c r="D316" s="52"/>
      <c r="E316" s="54"/>
      <c r="F316" s="115"/>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52"/>
      <c r="C317" s="114"/>
      <c r="D317" s="52"/>
      <c r="E317" s="54"/>
      <c r="F317" s="115"/>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52"/>
      <c r="C318" s="114"/>
      <c r="D318" s="52"/>
      <c r="E318" s="54"/>
      <c r="F318" s="115"/>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52"/>
      <c r="C319" s="114"/>
      <c r="D319" s="52"/>
      <c r="E319" s="54"/>
      <c r="F319" s="115"/>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52"/>
      <c r="C320" s="114"/>
      <c r="D320" s="52"/>
      <c r="E320" s="54"/>
      <c r="F320" s="115"/>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52"/>
      <c r="C321" s="114"/>
      <c r="D321" s="52"/>
      <c r="E321" s="54"/>
      <c r="F321" s="115"/>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52"/>
      <c r="C322" s="114"/>
      <c r="D322" s="52"/>
      <c r="E322" s="54"/>
      <c r="F322" s="115"/>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52"/>
      <c r="C323" s="114"/>
      <c r="D323" s="52"/>
      <c r="E323" s="54"/>
      <c r="F323" s="115"/>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52"/>
      <c r="C324" s="114"/>
      <c r="D324" s="52"/>
      <c r="E324" s="54"/>
      <c r="F324" s="115"/>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52"/>
      <c r="C325" s="114"/>
      <c r="D325" s="52"/>
      <c r="E325" s="54"/>
      <c r="F325" s="115"/>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52"/>
      <c r="C326" s="114"/>
      <c r="D326" s="52"/>
      <c r="E326" s="54"/>
      <c r="F326" s="115"/>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52"/>
      <c r="C327" s="114"/>
      <c r="D327" s="52"/>
      <c r="E327" s="54"/>
      <c r="F327" s="115"/>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52"/>
      <c r="C328" s="114"/>
      <c r="D328" s="52"/>
      <c r="E328" s="54"/>
      <c r="F328" s="115"/>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52"/>
      <c r="C329" s="114"/>
      <c r="D329" s="52"/>
      <c r="E329" s="54"/>
      <c r="F329" s="115"/>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52"/>
      <c r="C330" s="114"/>
      <c r="D330" s="52"/>
      <c r="E330" s="54"/>
      <c r="F330" s="115"/>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52"/>
      <c r="C331" s="114"/>
      <c r="D331" s="52"/>
      <c r="E331" s="54"/>
      <c r="F331" s="115"/>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52"/>
      <c r="C332" s="114"/>
      <c r="D332" s="52"/>
      <c r="E332" s="54"/>
      <c r="F332" s="115"/>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52"/>
      <c r="C333" s="114"/>
      <c r="D333" s="52"/>
      <c r="E333" s="54"/>
      <c r="F333" s="115"/>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52"/>
      <c r="C334" s="114"/>
      <c r="D334" s="52"/>
      <c r="E334" s="54"/>
      <c r="F334" s="115"/>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52"/>
      <c r="C335" s="114"/>
      <c r="D335" s="52"/>
      <c r="E335" s="54"/>
      <c r="F335" s="115"/>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52"/>
      <c r="C336" s="114"/>
      <c r="D336" s="52"/>
      <c r="E336" s="54"/>
      <c r="F336" s="115"/>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52"/>
      <c r="C337" s="114"/>
      <c r="D337" s="52"/>
      <c r="E337" s="54"/>
      <c r="F337" s="115"/>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52"/>
      <c r="C338" s="114"/>
      <c r="D338" s="52"/>
      <c r="E338" s="54"/>
      <c r="F338" s="115"/>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52"/>
      <c r="C339" s="114"/>
      <c r="D339" s="52"/>
      <c r="E339" s="54"/>
      <c r="F339" s="115"/>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52"/>
      <c r="C340" s="114"/>
      <c r="D340" s="52"/>
      <c r="E340" s="54"/>
      <c r="F340" s="115"/>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52"/>
      <c r="C341" s="114"/>
      <c r="D341" s="52"/>
      <c r="E341" s="54"/>
      <c r="F341" s="115"/>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52"/>
      <c r="C342" s="114"/>
      <c r="D342" s="52"/>
      <c r="E342" s="54"/>
      <c r="F342" s="115"/>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52"/>
      <c r="C343" s="114"/>
      <c r="D343" s="52"/>
      <c r="E343" s="54"/>
      <c r="F343" s="115"/>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52"/>
      <c r="C344" s="114"/>
      <c r="D344" s="52"/>
      <c r="E344" s="54"/>
      <c r="F344" s="115"/>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52"/>
      <c r="C345" s="114"/>
      <c r="D345" s="52"/>
      <c r="E345" s="54"/>
      <c r="F345" s="115"/>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52"/>
      <c r="C346" s="114"/>
      <c r="D346" s="52"/>
      <c r="E346" s="54"/>
      <c r="F346" s="115"/>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52"/>
      <c r="C347" s="114"/>
      <c r="D347" s="52"/>
      <c r="E347" s="54"/>
      <c r="F347" s="115"/>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52"/>
      <c r="C348" s="114"/>
      <c r="D348" s="52"/>
      <c r="E348" s="54"/>
      <c r="F348" s="115"/>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52"/>
      <c r="C349" s="114"/>
      <c r="D349" s="52"/>
      <c r="E349" s="54"/>
      <c r="F349" s="115"/>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52"/>
      <c r="C350" s="114"/>
      <c r="D350" s="52"/>
      <c r="E350" s="54"/>
      <c r="F350" s="115"/>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52"/>
      <c r="C351" s="114"/>
      <c r="D351" s="52"/>
      <c r="E351" s="54"/>
      <c r="F351" s="115"/>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52"/>
      <c r="C352" s="114"/>
      <c r="D352" s="52"/>
      <c r="E352" s="54"/>
      <c r="F352" s="115"/>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52"/>
      <c r="C353" s="114"/>
      <c r="D353" s="52"/>
      <c r="E353" s="54"/>
      <c r="F353" s="115"/>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52"/>
      <c r="C354" s="114"/>
      <c r="D354" s="52"/>
      <c r="E354" s="54"/>
      <c r="F354" s="115"/>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52"/>
      <c r="C355" s="114"/>
      <c r="D355" s="52"/>
      <c r="E355" s="54"/>
      <c r="F355" s="115"/>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52"/>
      <c r="C356" s="114"/>
      <c r="D356" s="52"/>
      <c r="E356" s="54"/>
      <c r="F356" s="115"/>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52"/>
      <c r="C357" s="114"/>
      <c r="D357" s="52"/>
      <c r="E357" s="54"/>
      <c r="F357" s="115"/>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52"/>
      <c r="C358" s="114"/>
      <c r="D358" s="52"/>
      <c r="E358" s="54"/>
      <c r="F358" s="115"/>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52"/>
      <c r="C359" s="114"/>
      <c r="D359" s="52"/>
      <c r="E359" s="54"/>
      <c r="F359" s="115"/>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52"/>
      <c r="C360" s="114"/>
      <c r="D360" s="52"/>
      <c r="E360" s="54"/>
      <c r="F360" s="115"/>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52"/>
      <c r="C361" s="114"/>
      <c r="D361" s="52"/>
      <c r="E361" s="54"/>
      <c r="F361" s="115"/>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52"/>
      <c r="C362" s="114"/>
      <c r="D362" s="52"/>
      <c r="E362" s="54"/>
      <c r="F362" s="115"/>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52"/>
      <c r="C363" s="114"/>
      <c r="D363" s="52"/>
      <c r="E363" s="54"/>
      <c r="F363" s="115"/>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52"/>
      <c r="C364" s="114"/>
      <c r="D364" s="52"/>
      <c r="E364" s="54"/>
      <c r="F364" s="115"/>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52"/>
      <c r="C365" s="114"/>
      <c r="D365" s="52"/>
      <c r="E365" s="54"/>
      <c r="F365" s="115"/>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52"/>
      <c r="C366" s="114"/>
      <c r="D366" s="52"/>
      <c r="E366" s="54"/>
      <c r="F366" s="115"/>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52"/>
      <c r="C367" s="114"/>
      <c r="D367" s="52"/>
      <c r="E367" s="54"/>
      <c r="F367" s="115"/>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52"/>
      <c r="C368" s="114"/>
      <c r="D368" s="52"/>
      <c r="E368" s="54"/>
      <c r="F368" s="115"/>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52"/>
      <c r="C369" s="114"/>
      <c r="D369" s="52"/>
      <c r="E369" s="54"/>
      <c r="F369" s="115"/>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52"/>
      <c r="C370" s="114"/>
      <c r="D370" s="52"/>
      <c r="E370" s="54"/>
      <c r="F370" s="115"/>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52"/>
      <c r="C371" s="114"/>
      <c r="D371" s="52"/>
      <c r="E371" s="54"/>
      <c r="F371" s="115"/>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52"/>
      <c r="C372" s="114"/>
      <c r="D372" s="52"/>
      <c r="E372" s="54"/>
      <c r="F372" s="115"/>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52"/>
      <c r="C373" s="114"/>
      <c r="D373" s="52"/>
      <c r="E373" s="54"/>
      <c r="F373" s="115"/>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52"/>
      <c r="C374" s="114"/>
      <c r="D374" s="52"/>
      <c r="E374" s="54"/>
      <c r="F374" s="115"/>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52"/>
      <c r="C375" s="114"/>
      <c r="D375" s="52"/>
      <c r="E375" s="54"/>
      <c r="F375" s="115"/>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52"/>
      <c r="C376" s="114"/>
      <c r="D376" s="52"/>
      <c r="E376" s="54"/>
      <c r="F376" s="115"/>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52"/>
      <c r="C377" s="114"/>
      <c r="D377" s="52"/>
      <c r="E377" s="54"/>
      <c r="F377" s="115"/>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52"/>
      <c r="C378" s="114"/>
      <c r="D378" s="52"/>
      <c r="E378" s="54"/>
      <c r="F378" s="115"/>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52"/>
      <c r="C379" s="114"/>
      <c r="D379" s="52"/>
      <c r="E379" s="54"/>
      <c r="F379" s="115"/>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52"/>
      <c r="C380" s="114"/>
      <c r="D380" s="52"/>
      <c r="E380" s="54"/>
      <c r="F380" s="115"/>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52"/>
      <c r="C381" s="114"/>
      <c r="D381" s="52"/>
      <c r="E381" s="54"/>
      <c r="F381" s="115"/>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52"/>
      <c r="C382" s="114"/>
      <c r="D382" s="52"/>
      <c r="E382" s="54"/>
      <c r="F382" s="115"/>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52"/>
      <c r="C383" s="114"/>
      <c r="D383" s="52"/>
      <c r="E383" s="54"/>
      <c r="F383" s="115"/>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52"/>
      <c r="C384" s="114"/>
      <c r="D384" s="52"/>
      <c r="E384" s="54"/>
      <c r="F384" s="115"/>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52"/>
      <c r="C385" s="114"/>
      <c r="D385" s="52"/>
      <c r="E385" s="54"/>
      <c r="F385" s="115"/>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52"/>
      <c r="C386" s="114"/>
      <c r="D386" s="52"/>
      <c r="E386" s="54"/>
      <c r="F386" s="115"/>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52"/>
      <c r="C387" s="114"/>
      <c r="D387" s="52"/>
      <c r="E387" s="54"/>
      <c r="F387" s="115"/>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52"/>
      <c r="C388" s="114"/>
      <c r="D388" s="52"/>
      <c r="E388" s="54"/>
      <c r="F388" s="115"/>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52"/>
      <c r="C389" s="114"/>
      <c r="D389" s="52"/>
      <c r="E389" s="54"/>
      <c r="F389" s="115"/>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52"/>
      <c r="C390" s="114"/>
      <c r="D390" s="52"/>
      <c r="E390" s="54"/>
      <c r="F390" s="115"/>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52"/>
      <c r="C391" s="114"/>
      <c r="D391" s="52"/>
      <c r="E391" s="54"/>
      <c r="F391" s="115"/>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52"/>
      <c r="C392" s="114"/>
      <c r="D392" s="52"/>
      <c r="E392" s="54"/>
      <c r="F392" s="115"/>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52"/>
      <c r="C393" s="114"/>
      <c r="D393" s="52"/>
      <c r="E393" s="54"/>
      <c r="F393" s="115"/>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52"/>
      <c r="C394" s="114"/>
      <c r="D394" s="52"/>
      <c r="E394" s="54"/>
      <c r="F394" s="115"/>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52"/>
      <c r="C395" s="114"/>
      <c r="D395" s="52"/>
      <c r="E395" s="54"/>
      <c r="F395" s="115"/>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52"/>
      <c r="C396" s="114"/>
      <c r="D396" s="52"/>
      <c r="E396" s="54"/>
      <c r="F396" s="115"/>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52"/>
      <c r="C397" s="114"/>
      <c r="D397" s="52"/>
      <c r="E397" s="54"/>
      <c r="F397" s="115"/>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52"/>
      <c r="C398" s="114"/>
      <c r="D398" s="52"/>
      <c r="E398" s="54"/>
      <c r="F398" s="115"/>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52"/>
      <c r="C399" s="114"/>
      <c r="D399" s="52"/>
      <c r="E399" s="54"/>
      <c r="F399" s="115"/>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52"/>
      <c r="C400" s="114"/>
      <c r="D400" s="52"/>
      <c r="E400" s="54"/>
      <c r="F400" s="115"/>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52"/>
      <c r="C401" s="114"/>
      <c r="D401" s="52"/>
      <c r="E401" s="54"/>
      <c r="F401" s="115"/>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52"/>
      <c r="C402" s="114"/>
      <c r="D402" s="52"/>
      <c r="E402" s="54"/>
      <c r="F402" s="115"/>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52"/>
      <c r="C403" s="114"/>
      <c r="D403" s="52"/>
      <c r="E403" s="54"/>
      <c r="F403" s="115"/>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52"/>
      <c r="C404" s="114"/>
      <c r="D404" s="52"/>
      <c r="E404" s="54"/>
      <c r="F404" s="115"/>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52"/>
      <c r="C405" s="114"/>
      <c r="D405" s="52"/>
      <c r="E405" s="54"/>
      <c r="F405" s="115"/>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52"/>
      <c r="C406" s="114"/>
      <c r="D406" s="52"/>
      <c r="E406" s="54"/>
      <c r="F406" s="115"/>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52"/>
      <c r="C407" s="114"/>
      <c r="D407" s="52"/>
      <c r="E407" s="54"/>
      <c r="F407" s="115"/>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52"/>
      <c r="C408" s="114"/>
      <c r="D408" s="52"/>
      <c r="E408" s="54"/>
      <c r="F408" s="115"/>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52"/>
      <c r="C409" s="114"/>
      <c r="D409" s="52"/>
      <c r="E409" s="54"/>
      <c r="F409" s="115"/>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52"/>
      <c r="C410" s="114"/>
      <c r="D410" s="52"/>
      <c r="E410" s="54"/>
      <c r="F410" s="115"/>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52"/>
      <c r="C411" s="114"/>
      <c r="D411" s="52"/>
      <c r="E411" s="54"/>
      <c r="F411" s="115"/>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52"/>
      <c r="C412" s="114"/>
      <c r="D412" s="52"/>
      <c r="E412" s="54"/>
      <c r="F412" s="115"/>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52"/>
      <c r="C413" s="114"/>
      <c r="D413" s="52"/>
      <c r="E413" s="54"/>
      <c r="F413" s="115"/>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52"/>
      <c r="C414" s="114"/>
      <c r="D414" s="52"/>
      <c r="E414" s="54"/>
      <c r="F414" s="115"/>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52"/>
      <c r="C415" s="114"/>
      <c r="D415" s="52"/>
      <c r="E415" s="54"/>
      <c r="F415" s="115"/>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52"/>
      <c r="C416" s="114"/>
      <c r="D416" s="52"/>
      <c r="E416" s="54"/>
      <c r="F416" s="115"/>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52"/>
      <c r="C417" s="114"/>
      <c r="D417" s="52"/>
      <c r="E417" s="54"/>
      <c r="F417" s="115"/>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52"/>
      <c r="C418" s="114"/>
      <c r="D418" s="52"/>
      <c r="E418" s="54"/>
      <c r="F418" s="115"/>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52"/>
      <c r="C419" s="114"/>
      <c r="D419" s="52"/>
      <c r="E419" s="54"/>
      <c r="F419" s="115"/>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52"/>
      <c r="C420" s="114"/>
      <c r="D420" s="52"/>
      <c r="E420" s="54"/>
      <c r="F420" s="115"/>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52"/>
      <c r="C421" s="114"/>
      <c r="D421" s="52"/>
      <c r="E421" s="54"/>
      <c r="F421" s="115"/>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52"/>
      <c r="C422" s="114"/>
      <c r="D422" s="52"/>
      <c r="E422" s="54"/>
      <c r="F422" s="115"/>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52"/>
      <c r="C423" s="114"/>
      <c r="D423" s="52"/>
      <c r="E423" s="54"/>
      <c r="F423" s="115"/>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52"/>
      <c r="C424" s="114"/>
      <c r="D424" s="52"/>
      <c r="E424" s="54"/>
      <c r="F424" s="115"/>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52"/>
      <c r="C425" s="114"/>
      <c r="D425" s="52"/>
      <c r="E425" s="54"/>
      <c r="F425" s="115"/>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52"/>
      <c r="C426" s="114"/>
      <c r="D426" s="52"/>
      <c r="E426" s="54"/>
      <c r="F426" s="115"/>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52"/>
      <c r="C427" s="114"/>
      <c r="D427" s="52"/>
      <c r="E427" s="54"/>
      <c r="F427" s="115"/>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52"/>
      <c r="C428" s="114"/>
      <c r="D428" s="52"/>
      <c r="E428" s="54"/>
      <c r="F428" s="115"/>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52"/>
      <c r="C429" s="114"/>
      <c r="D429" s="52"/>
      <c r="E429" s="54"/>
      <c r="F429" s="115"/>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52"/>
      <c r="C430" s="114"/>
      <c r="D430" s="52"/>
      <c r="E430" s="54"/>
      <c r="F430" s="115"/>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52"/>
      <c r="C431" s="114"/>
      <c r="D431" s="52"/>
      <c r="E431" s="54"/>
      <c r="F431" s="115"/>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52"/>
      <c r="C432" s="114"/>
      <c r="D432" s="52"/>
      <c r="E432" s="54"/>
      <c r="F432" s="115"/>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52"/>
      <c r="C433" s="114"/>
      <c r="D433" s="52"/>
      <c r="E433" s="54"/>
      <c r="F433" s="115"/>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52"/>
      <c r="C434" s="114"/>
      <c r="D434" s="52"/>
      <c r="E434" s="54"/>
      <c r="F434" s="115"/>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52"/>
      <c r="C435" s="114"/>
      <c r="D435" s="52"/>
      <c r="E435" s="54"/>
      <c r="F435" s="115"/>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52"/>
      <c r="C436" s="114"/>
      <c r="D436" s="52"/>
      <c r="E436" s="54"/>
      <c r="F436" s="115"/>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52"/>
      <c r="C437" s="114"/>
      <c r="D437" s="52"/>
      <c r="E437" s="54"/>
      <c r="F437" s="115"/>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52"/>
      <c r="C438" s="114"/>
      <c r="D438" s="52"/>
      <c r="E438" s="54"/>
      <c r="F438" s="115"/>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52"/>
      <c r="C439" s="114"/>
      <c r="D439" s="52"/>
      <c r="E439" s="54"/>
      <c r="F439" s="115"/>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52"/>
      <c r="C440" s="114"/>
      <c r="D440" s="52"/>
      <c r="E440" s="54"/>
      <c r="F440" s="115"/>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52"/>
      <c r="C441" s="114"/>
      <c r="D441" s="52"/>
      <c r="E441" s="54"/>
      <c r="F441" s="115"/>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52"/>
      <c r="C442" s="114"/>
      <c r="D442" s="52"/>
      <c r="E442" s="54"/>
      <c r="F442" s="115"/>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52"/>
      <c r="C443" s="114"/>
      <c r="D443" s="52"/>
      <c r="E443" s="54"/>
      <c r="F443" s="115"/>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52"/>
      <c r="C444" s="114"/>
      <c r="D444" s="52"/>
      <c r="E444" s="54"/>
      <c r="F444" s="115"/>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52"/>
      <c r="C445" s="114"/>
      <c r="D445" s="52"/>
      <c r="E445" s="54"/>
      <c r="F445" s="115"/>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52"/>
      <c r="C446" s="114"/>
      <c r="D446" s="52"/>
      <c r="E446" s="54"/>
      <c r="F446" s="115"/>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52"/>
      <c r="C447" s="114"/>
      <c r="D447" s="52"/>
      <c r="E447" s="54"/>
      <c r="F447" s="115"/>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52"/>
      <c r="C448" s="114"/>
      <c r="D448" s="52"/>
      <c r="E448" s="54"/>
      <c r="F448" s="115"/>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52"/>
      <c r="C449" s="114"/>
      <c r="D449" s="52"/>
      <c r="E449" s="54"/>
      <c r="F449" s="115"/>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52"/>
      <c r="C450" s="114"/>
      <c r="D450" s="52"/>
      <c r="E450" s="54"/>
      <c r="F450" s="115"/>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52"/>
      <c r="C451" s="114"/>
      <c r="D451" s="52"/>
      <c r="E451" s="54"/>
      <c r="F451" s="115"/>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52"/>
      <c r="C452" s="114"/>
      <c r="D452" s="52"/>
      <c r="E452" s="54"/>
      <c r="F452" s="115"/>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52"/>
      <c r="C453" s="114"/>
      <c r="D453" s="52"/>
      <c r="E453" s="54"/>
      <c r="F453" s="115"/>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52"/>
      <c r="C454" s="114"/>
      <c r="D454" s="52"/>
      <c r="E454" s="54"/>
      <c r="F454" s="115"/>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52"/>
      <c r="C455" s="114"/>
      <c r="D455" s="52"/>
      <c r="E455" s="54"/>
      <c r="F455" s="115"/>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52"/>
      <c r="C456" s="114"/>
      <c r="D456" s="52"/>
      <c r="E456" s="54"/>
      <c r="F456" s="115"/>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52"/>
      <c r="C457" s="114"/>
      <c r="D457" s="52"/>
      <c r="E457" s="54"/>
      <c r="F457" s="115"/>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52"/>
      <c r="C458" s="114"/>
      <c r="D458" s="52"/>
      <c r="E458" s="54"/>
      <c r="F458" s="115"/>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52"/>
      <c r="C459" s="114"/>
      <c r="D459" s="52"/>
      <c r="E459" s="54"/>
      <c r="F459" s="115"/>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52"/>
      <c r="C460" s="114"/>
      <c r="D460" s="52"/>
      <c r="E460" s="54"/>
      <c r="F460" s="115"/>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52"/>
      <c r="C461" s="114"/>
      <c r="D461" s="52"/>
      <c r="E461" s="54"/>
      <c r="F461" s="115"/>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52"/>
      <c r="C462" s="114"/>
      <c r="D462" s="52"/>
      <c r="E462" s="54"/>
      <c r="F462" s="115"/>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52"/>
      <c r="C463" s="114"/>
      <c r="D463" s="52"/>
      <c r="E463" s="54"/>
      <c r="F463" s="115"/>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52"/>
      <c r="C464" s="114"/>
      <c r="D464" s="52"/>
      <c r="E464" s="54"/>
      <c r="F464" s="115"/>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52"/>
      <c r="C465" s="114"/>
      <c r="D465" s="52"/>
      <c r="E465" s="54"/>
      <c r="F465" s="115"/>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52"/>
      <c r="C466" s="114"/>
      <c r="D466" s="52"/>
      <c r="E466" s="54"/>
      <c r="F466" s="115"/>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52"/>
      <c r="C467" s="114"/>
      <c r="D467" s="52"/>
      <c r="E467" s="54"/>
      <c r="F467" s="115"/>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52"/>
      <c r="C468" s="114"/>
      <c r="D468" s="52"/>
      <c r="E468" s="54"/>
      <c r="F468" s="115"/>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52"/>
      <c r="C469" s="114"/>
      <c r="D469" s="52"/>
      <c r="E469" s="54"/>
      <c r="F469" s="115"/>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52"/>
      <c r="C470" s="114"/>
      <c r="D470" s="52"/>
      <c r="E470" s="54"/>
      <c r="F470" s="115"/>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52"/>
      <c r="C471" s="114"/>
      <c r="D471" s="52"/>
      <c r="E471" s="54"/>
      <c r="F471" s="115"/>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52"/>
      <c r="C472" s="114"/>
      <c r="D472" s="52"/>
      <c r="E472" s="54"/>
      <c r="F472" s="115"/>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52"/>
      <c r="C473" s="114"/>
      <c r="D473" s="52"/>
      <c r="E473" s="54"/>
      <c r="F473" s="115"/>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52"/>
      <c r="C474" s="114"/>
      <c r="D474" s="52"/>
      <c r="E474" s="54"/>
      <c r="F474" s="115"/>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52"/>
      <c r="C475" s="114"/>
      <c r="D475" s="52"/>
      <c r="E475" s="54"/>
      <c r="F475" s="115"/>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52"/>
      <c r="C476" s="114"/>
      <c r="D476" s="52"/>
      <c r="E476" s="54"/>
      <c r="F476" s="115"/>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52"/>
      <c r="C477" s="114"/>
      <c r="D477" s="52"/>
      <c r="E477" s="54"/>
      <c r="F477" s="115"/>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52"/>
      <c r="C478" s="114"/>
      <c r="D478" s="52"/>
      <c r="E478" s="54"/>
      <c r="F478" s="115"/>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52"/>
      <c r="C479" s="114"/>
      <c r="D479" s="52"/>
      <c r="E479" s="54"/>
      <c r="F479" s="115"/>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52"/>
      <c r="C480" s="114"/>
      <c r="D480" s="52"/>
      <c r="E480" s="54"/>
      <c r="F480" s="115"/>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52"/>
      <c r="C481" s="114"/>
      <c r="D481" s="52"/>
      <c r="E481" s="54"/>
      <c r="F481" s="115"/>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52"/>
      <c r="C482" s="114"/>
      <c r="D482" s="52"/>
      <c r="E482" s="54"/>
      <c r="F482" s="115"/>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52"/>
      <c r="C483" s="114"/>
      <c r="D483" s="52"/>
      <c r="E483" s="54"/>
      <c r="F483" s="115"/>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52"/>
      <c r="C484" s="114"/>
      <c r="D484" s="52"/>
      <c r="E484" s="54"/>
      <c r="F484" s="115"/>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52"/>
      <c r="C485" s="114"/>
      <c r="D485" s="52"/>
      <c r="E485" s="54"/>
      <c r="F485" s="115"/>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52"/>
      <c r="C486" s="114"/>
      <c r="D486" s="52"/>
      <c r="E486" s="54"/>
      <c r="F486" s="115"/>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52"/>
      <c r="C487" s="114"/>
      <c r="D487" s="52"/>
      <c r="E487" s="54"/>
      <c r="F487" s="115"/>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52"/>
      <c r="C488" s="114"/>
      <c r="D488" s="52"/>
      <c r="E488" s="54"/>
      <c r="F488" s="115"/>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52"/>
      <c r="C489" s="114"/>
      <c r="D489" s="52"/>
      <c r="E489" s="54"/>
      <c r="F489" s="115"/>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52"/>
      <c r="C490" s="114"/>
      <c r="D490" s="52"/>
      <c r="E490" s="54"/>
      <c r="F490" s="115"/>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52"/>
      <c r="C491" s="114"/>
      <c r="D491" s="52"/>
      <c r="E491" s="54"/>
      <c r="F491" s="115"/>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52"/>
      <c r="C492" s="114"/>
      <c r="D492" s="52"/>
      <c r="E492" s="54"/>
      <c r="F492" s="115"/>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52"/>
      <c r="C493" s="114"/>
      <c r="D493" s="52"/>
      <c r="E493" s="54"/>
      <c r="F493" s="115"/>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52"/>
      <c r="C494" s="114"/>
      <c r="D494" s="52"/>
      <c r="E494" s="54"/>
      <c r="F494" s="115"/>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52"/>
      <c r="C495" s="114"/>
      <c r="D495" s="52"/>
      <c r="E495" s="54"/>
      <c r="F495" s="115"/>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52"/>
      <c r="C496" s="114"/>
      <c r="D496" s="52"/>
      <c r="E496" s="54"/>
      <c r="F496" s="115"/>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52"/>
      <c r="C497" s="114"/>
      <c r="D497" s="52"/>
      <c r="E497" s="54"/>
      <c r="F497" s="115"/>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52"/>
      <c r="C498" s="114"/>
      <c r="D498" s="52"/>
      <c r="E498" s="54"/>
      <c r="F498" s="115"/>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52"/>
      <c r="C499" s="114"/>
      <c r="D499" s="52"/>
      <c r="E499" s="54"/>
      <c r="F499" s="115"/>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52"/>
      <c r="C500" s="114"/>
      <c r="D500" s="52"/>
      <c r="E500" s="54"/>
      <c r="F500" s="115"/>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52"/>
      <c r="C501" s="114"/>
      <c r="D501" s="52"/>
      <c r="E501" s="54"/>
      <c r="F501" s="115"/>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52"/>
      <c r="C502" s="114"/>
      <c r="D502" s="52"/>
      <c r="E502" s="54"/>
      <c r="F502" s="115"/>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52"/>
      <c r="C503" s="114"/>
      <c r="D503" s="52"/>
      <c r="E503" s="54"/>
      <c r="F503" s="115"/>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52"/>
      <c r="C504" s="114"/>
      <c r="D504" s="52"/>
      <c r="E504" s="54"/>
      <c r="F504" s="115"/>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52"/>
      <c r="C505" s="114"/>
      <c r="D505" s="52"/>
      <c r="E505" s="54"/>
      <c r="F505" s="115"/>
      <c r="G505" s="52"/>
      <c r="H505" s="52"/>
      <c r="I505" s="52"/>
      <c r="J505" s="52"/>
      <c r="K505" s="52"/>
      <c r="L505" s="52"/>
      <c r="M505" s="52"/>
      <c r="N505" s="52"/>
      <c r="O505" s="52"/>
      <c r="P505" s="52"/>
      <c r="Q505" s="52"/>
      <c r="R505" s="52"/>
      <c r="S505" s="52"/>
      <c r="T505" s="52"/>
      <c r="U505" s="52"/>
      <c r="V505" s="52"/>
      <c r="W505" s="52"/>
      <c r="X505" s="52"/>
      <c r="Y505" s="52"/>
      <c r="Z505" s="52"/>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84">
      <formula1>$C$251:$C$256</formula1>
    </dataValidation>
    <dataValidation type="list" allowBlank="1" showErrorMessage="1" sqref="C163">
      <formula1>$C$300:$C$305</formula1>
    </dataValidation>
    <dataValidation type="list" allowBlank="1" showErrorMessage="1" sqref="C116">
      <formula1>$C$272:$C$277</formula1>
    </dataValidation>
    <dataValidation type="list" allowBlank="1" showErrorMessage="1" sqref="C149">
      <formula1>$C$293:$C$298</formula1>
    </dataValidation>
    <dataValidation type="list" allowBlank="1" showErrorMessage="1" sqref="C125">
      <formula1>$C$279:$C$284</formula1>
    </dataValidation>
    <dataValidation type="list" allowBlank="1" showErrorMessage="1" sqref="C49">
      <formula1>$C$237:$C$242</formula1>
    </dataValidation>
    <dataValidation type="list" allowBlank="1" showErrorMessage="1" sqref="C93">
      <formula1>$C$258:$C$263</formula1>
    </dataValidation>
    <dataValidation type="list" allowBlank="1" showErrorMessage="1" sqref="C22">
      <formula1>$C$216:$C$221</formula1>
    </dataValidation>
    <dataValidation type="list" allowBlank="1" showErrorMessage="1" sqref="C31">
      <formula1>$C$223:$C$228</formula1>
    </dataValidation>
    <dataValidation type="list" allowBlank="1" showErrorMessage="1" sqref="C58">
      <formula1>$C$244:$C$249</formula1>
    </dataValidation>
    <dataValidation type="list" allowBlank="1" showErrorMessage="1" sqref="C140">
      <formula1>$C$286:$C$291</formula1>
    </dataValidation>
    <dataValidation type="list" allowBlank="1" showErrorMessage="1" sqref="C108">
      <formula1>$C$265:$C$270</formula1>
    </dataValidation>
    <dataValidation type="list" allowBlank="1" showErrorMessage="1" sqref="C13">
      <formula1>$C$209:$C$214</formula1>
    </dataValidation>
    <dataValidation type="list" allowBlank="1" showErrorMessage="1" sqref="C40">
      <formula1>$C$230:$C$235</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