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ork\GitHub\disability_aid_analysis\"/>
    </mc:Choice>
  </mc:AlternateContent>
  <xr:revisionPtr revIDLastSave="0" documentId="13_ncr:1_{50C28366-C69B-4397-86F5-1AED281AC5E6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overl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I22" i="1" l="1"/>
  <c r="J22" i="1"/>
  <c r="K22" i="1"/>
  <c r="I23" i="1"/>
  <c r="J23" i="1"/>
  <c r="K23" i="1"/>
  <c r="I24" i="1"/>
  <c r="J24" i="1"/>
  <c r="K24" i="1"/>
  <c r="K21" i="1"/>
  <c r="J21" i="1"/>
  <c r="I21" i="1"/>
  <c r="J7" i="1"/>
  <c r="K7" i="1"/>
  <c r="I7" i="1"/>
  <c r="D16" i="1" l="1"/>
  <c r="E16" i="1"/>
  <c r="D17" i="1"/>
  <c r="E17" i="1"/>
  <c r="D18" i="1"/>
  <c r="E18" i="1"/>
  <c r="C17" i="1"/>
  <c r="C18" i="1"/>
  <c r="C16" i="1"/>
  <c r="C11" i="1"/>
  <c r="D11" i="1"/>
  <c r="E11" i="1"/>
  <c r="C12" i="1"/>
  <c r="D12" i="1"/>
  <c r="E12" i="1"/>
  <c r="D10" i="1"/>
  <c r="E10" i="1"/>
  <c r="C10" i="1"/>
</calcChain>
</file>

<file path=xl/sharedStrings.xml><?xml version="1.0" encoding="utf-8"?>
<sst xmlns="http://schemas.openxmlformats.org/spreadsheetml/2006/main" count="57" uniqueCount="20">
  <si>
    <t>None</t>
  </si>
  <si>
    <t>Not screened</t>
  </si>
  <si>
    <t>Principal</t>
  </si>
  <si>
    <t>Significant</t>
  </si>
  <si>
    <t>DI methodology</t>
  </si>
  <si>
    <t>DAC marker</t>
  </si>
  <si>
    <t>Share of identical projects (DAC)</t>
  </si>
  <si>
    <t>Share of identical projects (DI)</t>
  </si>
  <si>
    <t>Disbursements ($m)</t>
  </si>
  <si>
    <t>Major_Not inclusion</t>
  </si>
  <si>
    <t>Major_inclusion</t>
  </si>
  <si>
    <t>Minor_Not inclusion</t>
  </si>
  <si>
    <t>Minor_inclusion</t>
  </si>
  <si>
    <t>None_Not inclusion</t>
  </si>
  <si>
    <t>No disability component</t>
  </si>
  <si>
    <t>Not screened</t>
  </si>
  <si>
    <t>Principal disability component</t>
  </si>
  <si>
    <t>Significant disability component</t>
  </si>
  <si>
    <t>DI methodology v2</t>
  </si>
  <si>
    <t>Inclusion and empowerment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</si>
</sst>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33" borderId="0" xfId="2" applyNumberFormat="1" applyFont="1" applyFill="1" applyBorder="1"/>
    <xf numFmtId="165" fontId="0" fillId="0" borderId="0" xfId="2" applyNumberFormat="1" applyFont="1" applyBorder="1"/>
    <xf numFmtId="165" fontId="0" fillId="0" borderId="11" xfId="2" applyNumberFormat="1" applyFont="1" applyBorder="1"/>
    <xf numFmtId="165" fontId="0" fillId="0" borderId="10" xfId="2" applyNumberFormat="1" applyFont="1" applyBorder="1"/>
    <xf numFmtId="165" fontId="0" fillId="33" borderId="12" xfId="2" applyNumberFormat="1" applyFont="1" applyFill="1" applyBorder="1"/>
    <xf numFmtId="0" fontId="0" fillId="0" borderId="0" xfId="0" applyAlignment="1">
      <alignment vertical="center"/>
    </xf>
    <xf numFmtId="0" fontId="0" fillId="34" borderId="10" xfId="0" applyFill="1" applyBorder="1" applyAlignment="1">
      <alignment vertical="center"/>
    </xf>
    <xf numFmtId="0" fontId="0" fillId="34" borderId="12" xfId="0" applyFill="1" applyBorder="1" applyAlignment="1">
      <alignment vertical="center"/>
    </xf>
    <xf numFmtId="0" fontId="0" fillId="34" borderId="11" xfId="0" applyFill="1" applyBorder="1" applyAlignment="1">
      <alignment vertical="center"/>
    </xf>
    <xf numFmtId="164" fontId="0" fillId="33" borderId="0" xfId="1" applyNumberFormat="1" applyFont="1" applyFill="1" applyBorder="1" applyAlignment="1">
      <alignment vertical="center"/>
    </xf>
    <xf numFmtId="164" fontId="0" fillId="34" borderId="0" xfId="1" applyNumberFormat="1" applyFont="1" applyFill="1" applyBorder="1" applyAlignment="1">
      <alignment vertical="center"/>
    </xf>
    <xf numFmtId="164" fontId="0" fillId="34" borderId="11" xfId="1" applyNumberFormat="1" applyFont="1" applyFill="1" applyBorder="1" applyAlignment="1">
      <alignment vertical="center"/>
    </xf>
    <xf numFmtId="164" fontId="0" fillId="33" borderId="11" xfId="1" applyNumberFormat="1" applyFont="1" applyFill="1" applyBorder="1" applyAlignment="1">
      <alignment vertical="center"/>
    </xf>
    <xf numFmtId="0" fontId="0" fillId="34" borderId="20" xfId="0" applyFill="1" applyBorder="1" applyAlignment="1">
      <alignment vertical="center"/>
    </xf>
    <xf numFmtId="164" fontId="0" fillId="34" borderId="18" xfId="1" applyNumberFormat="1" applyFont="1" applyFill="1" applyBorder="1" applyAlignment="1">
      <alignment vertical="center"/>
    </xf>
    <xf numFmtId="164" fontId="0" fillId="34" borderId="19" xfId="1" applyNumberFormat="1" applyFont="1" applyFill="1" applyBorder="1" applyAlignment="1">
      <alignment vertical="center"/>
    </xf>
    <xf numFmtId="164" fontId="0" fillId="34" borderId="20" xfId="1" applyNumberFormat="1" applyFont="1" applyFill="1" applyBorder="1" applyAlignment="1">
      <alignment vertical="center"/>
    </xf>
    <xf numFmtId="164" fontId="0" fillId="0" borderId="0" xfId="0" applyNumberFormat="1"/>
    <xf numFmtId="0" fontId="18" fillId="34" borderId="13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6" fillId="34" borderId="15" xfId="0" applyFont="1" applyFill="1" applyBorder="1" applyAlignment="1">
      <alignment horizontal="center" vertical="center"/>
    </xf>
    <xf numFmtId="0" fontId="16" fillId="34" borderId="14" xfId="0" applyFont="1" applyFill="1" applyBorder="1" applyAlignment="1">
      <alignment horizontal="center" vertical="center"/>
    </xf>
    <xf numFmtId="0" fontId="16" fillId="34" borderId="17" xfId="0" applyFont="1" applyFill="1" applyBorder="1" applyAlignment="1">
      <alignment horizontal="center" vertical="center" textRotation="90" wrapText="1"/>
    </xf>
    <xf numFmtId="0" fontId="16" fillId="34" borderId="16" xfId="0" applyFont="1" applyFill="1" applyBorder="1" applyAlignment="1">
      <alignment horizontal="center" vertical="center" textRotation="90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C10" sqref="C10:D10"/>
    </sheetView>
  </sheetViews>
  <sheetFormatPr defaultRowHeight="15" x14ac:dyDescent="0.25"/>
  <cols>
    <col min="1" max="1" width="3.5703125" customWidth="1"/>
    <col min="2" max="5" width="15.7109375" customWidth="1"/>
    <col min="7" max="7" width="3.5703125" customWidth="1"/>
    <col min="8" max="8" width="12.85546875" bestFit="1" customWidth="1"/>
    <col min="9" max="11" width="12" bestFit="1" customWidth="1"/>
    <col min="13" max="13" width="3.5703125" customWidth="1"/>
    <col min="14" max="14" width="12.85546875" bestFit="1" customWidth="1"/>
    <col min="15" max="17" width="12" bestFit="1" customWidth="1"/>
  </cols>
  <sheetData>
    <row r="1" spans="1:17" s="9" customFormat="1" ht="18.75" customHeight="1" x14ac:dyDescent="0.25">
      <c r="A1" s="38" t="s">
        <v>19</v>
      </c>
      <c r="B1" s="39"/>
      <c r="C1" s="26" t="s">
        <v>18</v>
      </c>
      <c r="D1" s="26"/>
      <c r="E1" s="27"/>
      <c r="G1" s="22" t="s">
        <v>8</v>
      </c>
      <c r="H1" s="23"/>
      <c r="I1" s="26" t="s">
        <v>4</v>
      </c>
      <c r="J1" s="26"/>
      <c r="K1" s="27"/>
      <c r="M1" s="22" t="s">
        <v>8</v>
      </c>
      <c r="N1" s="23"/>
      <c r="O1" s="26" t="s">
        <v>4</v>
      </c>
      <c r="P1" s="26"/>
      <c r="Q1" s="27"/>
    </row>
    <row r="2" spans="1:17" s="9" customFormat="1" ht="18.75" customHeight="1" x14ac:dyDescent="0.25">
      <c r="A2" s="40"/>
      <c r="B2" s="41"/>
      <c r="C2" s="10" t="s">
        <v>2</v>
      </c>
      <c r="D2" s="10" t="s">
        <v>3</v>
      </c>
      <c r="E2" s="11" t="s">
        <v>0</v>
      </c>
      <c r="G2" s="24"/>
      <c r="H2" s="25"/>
      <c r="I2" s="10" t="s">
        <v>2</v>
      </c>
      <c r="J2" s="10" t="s">
        <v>3</v>
      </c>
      <c r="K2" s="11" t="s">
        <v>0</v>
      </c>
      <c r="M2" s="24"/>
      <c r="N2" s="25"/>
      <c r="O2" s="10" t="s">
        <v>2</v>
      </c>
      <c r="P2" s="10" t="s">
        <v>3</v>
      </c>
      <c r="Q2" s="11" t="s">
        <v>0</v>
      </c>
    </row>
    <row r="3" spans="1:17" s="9" customFormat="1" ht="18.75" customHeight="1" x14ac:dyDescent="0.25">
      <c r="A3" s="28" t="s">
        <v>5</v>
      </c>
      <c r="B3" s="12" t="s">
        <v>2</v>
      </c>
      <c r="C3" s="13">
        <v>70.097876331899997</v>
      </c>
      <c r="D3" s="14">
        <v>65.736040055999993</v>
      </c>
      <c r="E3" s="15">
        <v>93.396905024000006</v>
      </c>
      <c r="G3" s="28" t="s">
        <v>5</v>
      </c>
      <c r="H3" s="12" t="s">
        <v>2</v>
      </c>
      <c r="I3" s="13">
        <v>46.172937896699999</v>
      </c>
      <c r="J3" s="14">
        <v>43.230442234000002</v>
      </c>
      <c r="K3" s="15">
        <v>139.82744128120001</v>
      </c>
      <c r="M3" s="28" t="s">
        <v>5</v>
      </c>
      <c r="N3" s="12" t="s">
        <v>2</v>
      </c>
      <c r="O3" s="13">
        <v>44.105128000000001</v>
      </c>
      <c r="P3" s="14">
        <v>36.351990000000001</v>
      </c>
      <c r="Q3" s="15">
        <v>148.773696</v>
      </c>
    </row>
    <row r="4" spans="1:17" s="9" customFormat="1" ht="18.75" customHeight="1" x14ac:dyDescent="0.25">
      <c r="A4" s="28"/>
      <c r="B4" s="12" t="s">
        <v>3</v>
      </c>
      <c r="C4" s="14">
        <v>12.54810389</v>
      </c>
      <c r="D4" s="13">
        <v>827.77463999999998</v>
      </c>
      <c r="E4" s="15">
        <v>3235.3206300000002</v>
      </c>
      <c r="G4" s="28"/>
      <c r="H4" s="12" t="s">
        <v>3</v>
      </c>
      <c r="I4" s="14">
        <v>5.6282910299999998</v>
      </c>
      <c r="J4" s="13">
        <v>253.89228779800001</v>
      </c>
      <c r="K4" s="15">
        <v>3816.1227979950199</v>
      </c>
      <c r="M4" s="28"/>
      <c r="N4" s="12" t="s">
        <v>3</v>
      </c>
      <c r="O4" s="14">
        <v>5.2951230000000002</v>
      </c>
      <c r="P4" s="13">
        <v>221.24543</v>
      </c>
      <c r="Q4" s="15">
        <v>3849.1028239999996</v>
      </c>
    </row>
    <row r="5" spans="1:17" s="9" customFormat="1" ht="18.75" customHeight="1" x14ac:dyDescent="0.25">
      <c r="A5" s="28"/>
      <c r="B5" s="12" t="s">
        <v>0</v>
      </c>
      <c r="C5" s="14">
        <v>61.690797529000001</v>
      </c>
      <c r="D5" s="14">
        <v>1407.9162799999999</v>
      </c>
      <c r="E5" s="16">
        <v>50610.990299999998</v>
      </c>
      <c r="G5" s="28"/>
      <c r="H5" s="12" t="s">
        <v>0</v>
      </c>
      <c r="I5" s="14">
        <v>11.515306470000001</v>
      </c>
      <c r="J5" s="14">
        <v>273.50472682129998</v>
      </c>
      <c r="K5" s="16">
        <v>51795.577337701099</v>
      </c>
      <c r="M5" s="28"/>
      <c r="N5" s="12" t="s">
        <v>0</v>
      </c>
      <c r="O5" s="14">
        <v>7.8681520000000003</v>
      </c>
      <c r="P5" s="14">
        <v>195.19637</v>
      </c>
      <c r="Q5" s="16">
        <v>51877.532842000001</v>
      </c>
    </row>
    <row r="6" spans="1:17" s="9" customFormat="1" ht="18.75" customHeight="1" x14ac:dyDescent="0.25">
      <c r="A6" s="29"/>
      <c r="B6" s="17" t="s">
        <v>1</v>
      </c>
      <c r="C6" s="18">
        <v>145.543198292</v>
      </c>
      <c r="D6" s="19">
        <v>1149.5097699999999</v>
      </c>
      <c r="E6" s="20">
        <v>138027.40930999999</v>
      </c>
      <c r="G6" s="29"/>
      <c r="H6" s="17" t="s">
        <v>1</v>
      </c>
      <c r="I6" s="18">
        <v>39.988355282000001</v>
      </c>
      <c r="J6" s="19">
        <v>421.08433157100001</v>
      </c>
      <c r="K6" s="20">
        <v>138861.38959143855</v>
      </c>
      <c r="M6" s="29"/>
      <c r="N6" s="17" t="s">
        <v>1</v>
      </c>
      <c r="O6" s="18">
        <v>34.710028999999999</v>
      </c>
      <c r="P6" s="19">
        <v>274.28672</v>
      </c>
      <c r="Q6" s="20">
        <v>139013.46553399999</v>
      </c>
    </row>
    <row r="7" spans="1:17" x14ac:dyDescent="0.25">
      <c r="I7" s="21">
        <f>SUM(I3:I6)</f>
        <v>103.30489067869999</v>
      </c>
      <c r="J7" s="21">
        <f t="shared" ref="J7:K7" si="0">SUM(J3:J6)</f>
        <v>991.71178842429993</v>
      </c>
      <c r="K7" s="21">
        <f t="shared" si="0"/>
        <v>194612.91716841588</v>
      </c>
    </row>
    <row r="8" spans="1:17" x14ac:dyDescent="0.25">
      <c r="A8" s="30" t="s">
        <v>7</v>
      </c>
      <c r="B8" s="31"/>
      <c r="C8" s="34" t="s">
        <v>4</v>
      </c>
      <c r="D8" s="34"/>
      <c r="E8" s="35"/>
    </row>
    <row r="9" spans="1:17" x14ac:dyDescent="0.25">
      <c r="A9" s="32"/>
      <c r="B9" s="33"/>
      <c r="C9" s="1" t="s">
        <v>2</v>
      </c>
      <c r="D9" s="1" t="s">
        <v>3</v>
      </c>
      <c r="E9" s="3" t="s">
        <v>0</v>
      </c>
      <c r="H9">
        <f>(C3+D4)/SUM(C3:E4)</f>
        <v>0.20857113950316786</v>
      </c>
    </row>
    <row r="10" spans="1:17" x14ac:dyDescent="0.25">
      <c r="A10" s="36" t="s">
        <v>5</v>
      </c>
      <c r="B10" s="2" t="s">
        <v>2</v>
      </c>
      <c r="C10" s="4">
        <f t="shared" ref="C10:E12" si="1">C3/SUM($C3:$E3)</f>
        <v>0.30579603519346382</v>
      </c>
      <c r="D10" s="5">
        <f t="shared" si="1"/>
        <v>0.28676789469719821</v>
      </c>
      <c r="E10" s="6">
        <f t="shared" si="1"/>
        <v>0.40743607010933791</v>
      </c>
    </row>
    <row r="11" spans="1:17" x14ac:dyDescent="0.25">
      <c r="A11" s="36"/>
      <c r="B11" s="2" t="s">
        <v>3</v>
      </c>
      <c r="C11" s="5">
        <f t="shared" si="1"/>
        <v>3.0788032069703525E-3</v>
      </c>
      <c r="D11" s="4">
        <f t="shared" si="1"/>
        <v>0.20310281446679423</v>
      </c>
      <c r="E11" s="6">
        <f t="shared" si="1"/>
        <v>0.79381838232623547</v>
      </c>
    </row>
    <row r="12" spans="1:17" x14ac:dyDescent="0.25">
      <c r="A12" s="37"/>
      <c r="B12" s="3" t="s">
        <v>0</v>
      </c>
      <c r="C12" s="7">
        <f t="shared" si="1"/>
        <v>1.1845255360995049E-3</v>
      </c>
      <c r="D12" s="7">
        <f t="shared" si="1"/>
        <v>2.7033412650667249E-2</v>
      </c>
      <c r="E12" s="8">
        <f t="shared" si="1"/>
        <v>0.97178206181323323</v>
      </c>
    </row>
    <row r="14" spans="1:17" x14ac:dyDescent="0.25">
      <c r="A14" s="30" t="s">
        <v>6</v>
      </c>
      <c r="B14" s="31"/>
      <c r="C14" s="34" t="s">
        <v>4</v>
      </c>
      <c r="D14" s="34"/>
      <c r="E14" s="35"/>
    </row>
    <row r="15" spans="1:17" x14ac:dyDescent="0.25">
      <c r="A15" s="32"/>
      <c r="B15" s="33"/>
      <c r="C15" s="1" t="s">
        <v>2</v>
      </c>
      <c r="D15" s="1" t="s">
        <v>3</v>
      </c>
      <c r="E15" s="3" t="s">
        <v>0</v>
      </c>
    </row>
    <row r="16" spans="1:17" x14ac:dyDescent="0.25">
      <c r="A16" s="36" t="s">
        <v>5</v>
      </c>
      <c r="B16" s="2" t="s">
        <v>2</v>
      </c>
      <c r="C16" s="4">
        <f t="shared" ref="C16:E18" si="2">C3/SUM(C$3:C$5)</f>
        <v>0.48565498983825628</v>
      </c>
      <c r="D16" s="5">
        <f t="shared" si="2"/>
        <v>2.8563165895301952E-2</v>
      </c>
      <c r="E16" s="6">
        <f t="shared" si="2"/>
        <v>1.7315055785926182E-3</v>
      </c>
    </row>
    <row r="17" spans="1:11" x14ac:dyDescent="0.25">
      <c r="A17" s="36"/>
      <c r="B17" s="2" t="s">
        <v>3</v>
      </c>
      <c r="C17" s="5">
        <f t="shared" si="2"/>
        <v>8.6936289458088289E-2</v>
      </c>
      <c r="D17" s="4">
        <f t="shared" si="2"/>
        <v>0.35967886635857343</v>
      </c>
      <c r="E17" s="6">
        <f t="shared" si="2"/>
        <v>5.9980314314925703E-2</v>
      </c>
    </row>
    <row r="18" spans="1:11" x14ac:dyDescent="0.25">
      <c r="A18" s="37"/>
      <c r="B18" s="3" t="s">
        <v>0</v>
      </c>
      <c r="C18" s="7">
        <f t="shared" si="2"/>
        <v>0.42740872070365538</v>
      </c>
      <c r="D18" s="7">
        <f t="shared" si="2"/>
        <v>0.61175796774612456</v>
      </c>
      <c r="E18" s="8">
        <f t="shared" si="2"/>
        <v>0.93828818010648174</v>
      </c>
    </row>
    <row r="20" spans="1:11" x14ac:dyDescent="0.25">
      <c r="C20" t="s">
        <v>9</v>
      </c>
      <c r="D20" t="s">
        <v>10</v>
      </c>
      <c r="E20" t="s">
        <v>11</v>
      </c>
      <c r="F20" t="s">
        <v>12</v>
      </c>
      <c r="G20" t="s">
        <v>13</v>
      </c>
    </row>
    <row r="21" spans="1:11" x14ac:dyDescent="0.25">
      <c r="A21">
        <v>3</v>
      </c>
      <c r="B21" t="s">
        <v>16</v>
      </c>
      <c r="C21">
        <v>25.900106000000001</v>
      </c>
      <c r="D21">
        <v>44.105128000000001</v>
      </c>
      <c r="E21">
        <v>29.390830000000001</v>
      </c>
      <c r="F21">
        <v>36.351990000000001</v>
      </c>
      <c r="G21">
        <v>93.482759999999999</v>
      </c>
      <c r="I21">
        <f>D21</f>
        <v>44.105128000000001</v>
      </c>
      <c r="J21">
        <f>F21</f>
        <v>36.351990000000001</v>
      </c>
      <c r="K21">
        <f>G21+E21+C21</f>
        <v>148.773696</v>
      </c>
    </row>
    <row r="22" spans="1:11" x14ac:dyDescent="0.25">
      <c r="A22">
        <v>4</v>
      </c>
      <c r="B22" t="s">
        <v>17</v>
      </c>
      <c r="C22">
        <v>7.2518640000000003</v>
      </c>
      <c r="D22">
        <v>5.2951230000000002</v>
      </c>
      <c r="E22">
        <v>722.51012000000003</v>
      </c>
      <c r="F22">
        <v>221.24543</v>
      </c>
      <c r="G22">
        <v>3119.3408399999998</v>
      </c>
      <c r="I22">
        <f t="shared" ref="I22:I24" si="3">D22</f>
        <v>5.2951230000000002</v>
      </c>
      <c r="J22">
        <f t="shared" ref="J22:J24" si="4">F22</f>
        <v>221.24543</v>
      </c>
      <c r="K22">
        <f t="shared" ref="K22:K24" si="5">G22+E22+C22</f>
        <v>3849.1028239999996</v>
      </c>
    </row>
    <row r="23" spans="1:11" x14ac:dyDescent="0.25">
      <c r="A23">
        <v>1</v>
      </c>
      <c r="B23" t="s">
        <v>14</v>
      </c>
      <c r="C23">
        <v>53.181311999999998</v>
      </c>
      <c r="D23">
        <v>7.8681520000000003</v>
      </c>
      <c r="E23">
        <v>1590.9791</v>
      </c>
      <c r="F23">
        <v>195.19637</v>
      </c>
      <c r="G23">
        <v>50233.372430000003</v>
      </c>
      <c r="I23">
        <f t="shared" si="3"/>
        <v>7.8681520000000003</v>
      </c>
      <c r="J23">
        <f t="shared" si="4"/>
        <v>195.19637</v>
      </c>
      <c r="K23">
        <f t="shared" si="5"/>
        <v>51877.532842000001</v>
      </c>
    </row>
    <row r="24" spans="1:11" x14ac:dyDescent="0.25">
      <c r="A24">
        <v>2</v>
      </c>
      <c r="B24" t="s">
        <v>15</v>
      </c>
      <c r="C24">
        <v>110.506884</v>
      </c>
      <c r="D24">
        <v>34.710028999999999</v>
      </c>
      <c r="E24">
        <v>1988.0528099999999</v>
      </c>
      <c r="F24">
        <v>274.28672</v>
      </c>
      <c r="G24">
        <v>136914.90583999999</v>
      </c>
      <c r="I24">
        <f t="shared" si="3"/>
        <v>34.710028999999999</v>
      </c>
      <c r="J24">
        <f t="shared" si="4"/>
        <v>274.28672</v>
      </c>
      <c r="K24">
        <f t="shared" si="5"/>
        <v>139013.46553399999</v>
      </c>
    </row>
  </sheetData>
  <mergeCells count="15">
    <mergeCell ref="A14:B15"/>
    <mergeCell ref="C14:E14"/>
    <mergeCell ref="A16:A18"/>
    <mergeCell ref="C1:E1"/>
    <mergeCell ref="A3:A6"/>
    <mergeCell ref="A1:B2"/>
    <mergeCell ref="A8:B9"/>
    <mergeCell ref="C8:E8"/>
    <mergeCell ref="A10:A12"/>
    <mergeCell ref="M1:N2"/>
    <mergeCell ref="O1:Q1"/>
    <mergeCell ref="M3:M6"/>
    <mergeCell ref="G1:H2"/>
    <mergeCell ref="I1:K1"/>
    <mergeCell ref="G3:G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Walton</cp:lastModifiedBy>
  <dcterms:created xsi:type="dcterms:W3CDTF">2020-02-23T19:03:29Z</dcterms:created>
  <dcterms:modified xsi:type="dcterms:W3CDTF">2020-03-16T15:03:06Z</dcterms:modified>
</cp:coreProperties>
</file>