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ufmannd\Dropbox\Covid19\Calculations\"/>
    </mc:Choice>
  </mc:AlternateContent>
  <bookViews>
    <workbookView xWindow="-90" yWindow="-90" windowWidth="23235" windowHeight="1255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" i="1" l="1"/>
  <c r="B30" i="1" s="1"/>
  <c r="B29" i="1"/>
  <c r="B27" i="1"/>
  <c r="C7" i="1"/>
  <c r="B7" i="1"/>
  <c r="I5" i="1"/>
  <c r="I4" i="1"/>
  <c r="I3" i="1"/>
  <c r="G3" i="1" l="1"/>
  <c r="H3" i="1" l="1"/>
  <c r="G4" i="1"/>
  <c r="H5" i="1" l="1"/>
  <c r="H4" i="1"/>
  <c r="G5" i="1"/>
  <c r="C4" i="1" l="1"/>
  <c r="C3" i="1"/>
  <c r="C5" i="1"/>
</calcChain>
</file>

<file path=xl/sharedStrings.xml><?xml version="1.0" encoding="utf-8"?>
<sst xmlns="http://schemas.openxmlformats.org/spreadsheetml/2006/main" count="31" uniqueCount="30">
  <si>
    <t>Total in CHF</t>
  </si>
  <si>
    <t>Total</t>
  </si>
  <si>
    <t>Covid-19 lending program</t>
  </si>
  <si>
    <t>https://covid19.easygov.swiss/en/for-media/</t>
  </si>
  <si>
    <t>Number</t>
  </si>
  <si>
    <t>Covid-19</t>
  </si>
  <si>
    <t>Covid-19 Plus</t>
  </si>
  <si>
    <t>Number/Firm</t>
  </si>
  <si>
    <t>Volume/Firm</t>
  </si>
  <si>
    <t>Number of firms (incl. Government)</t>
  </si>
  <si>
    <t>https://www.bfs.admin.ch/bfs/de/home/statistiken/industrie-dienstleistungen/unternehmen-beschaeftigte/wirtschaftsstruktur-unternehmen.html</t>
  </si>
  <si>
    <t>Volume/Number</t>
  </si>
  <si>
    <t>Share PLUS</t>
  </si>
  <si>
    <t>Missbrauchsarten (alle Art. gemäss Verordnung)</t>
  </si>
  <si>
    <t>In Abklärung</t>
  </si>
  <si>
    <t>Missbrauch nicht bestätigt</t>
  </si>
  <si>
    <t>Berichtigung oder Wiedergutmachung ohne Anzeige</t>
  </si>
  <si>
    <t>Verfahren eingeleitet</t>
  </si>
  <si>
    <t>Mehrfachanträge (Art. 3, Abs. 1)</t>
  </si>
  <si>
    <t>Gründungsdatum (Art. 3, Abs. 1, a.)</t>
  </si>
  <si>
    <t>In Konkurs-, Nachlass oder Liquidation (Art. 3, Abs. 1, b.)</t>
  </si>
  <si>
    <t>Umsatzangabe (Art. 7, Abs. 1)</t>
  </si>
  <si>
    <t>Unterstützung anderer notrechtlicher Regelungen (Art. 3, Abs. 1, d.)</t>
  </si>
  <si>
    <t>Kreditverwendung allgemein und Ersatzinvestitionen (Art. 6, Abs. 1 und 2)</t>
  </si>
  <si>
    <t>Kreditverwendung Dividenden, Refinanzierungen, etc. (Art. 6, Abs. 3)</t>
  </si>
  <si>
    <t>Andere</t>
  </si>
  <si>
    <t>% of number of credit</t>
  </si>
  <si>
    <t>Total abgeklärt</t>
  </si>
  <si>
    <t>Anzeige</t>
  </si>
  <si>
    <t>% Anzeige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</si>
</sst>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 * #,##0.00_ ;_ * \-#,##0.00_ ;_ * &quot;-&quot;??_ ;_ @_ "/>
    <numFmt numFmtId="165" formatCode="_ * #,##0_ ;_ * \-#,##0_ ;_ * &quot;-&quot;??_ ;_ @_ 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4" fontId="0" fillId="0" borderId="0" xfId="0" applyNumberFormat="1"/>
    <xf numFmtId="166" fontId="0" fillId="0" borderId="0" xfId="2" applyNumberFormat="1" applyFont="1"/>
    <xf numFmtId="0" fontId="3" fillId="0" borderId="0" xfId="3"/>
    <xf numFmtId="0" fontId="2" fillId="0" borderId="0" xfId="0" applyFont="1"/>
    <xf numFmtId="164" fontId="0" fillId="0" borderId="0" xfId="1" applyFont="1"/>
    <xf numFmtId="10" fontId="0" fillId="0" borderId="0" xfId="2" applyNumberFormat="1" applyFont="1"/>
    <xf numFmtId="0" fontId="4" fillId="0" borderId="0" xfId="0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bfs.admin.ch/bfs/de/home/statistiken/industrie-dienstleistungen/unternehmen-beschaeftigte/wirtschaftsstruktur-unternehmen.html" TargetMode="External"/><Relationship Id="rId1" Type="http://schemas.openxmlformats.org/officeDocument/2006/relationships/hyperlink" Target="https://covid19.easygov.swiss/en/for-med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F27" sqref="F27:J32"/>
    </sheetView>
  </sheetViews>
  <sheetFormatPr defaultRowHeight="15" x14ac:dyDescent="0.25"/>
  <cols>
    <col min="1" max="1" width="43.42578125" customWidth="1"/>
    <col min="2" max="2" width="26.140625" bestFit="1" customWidth="1"/>
    <col min="3" max="3" width="14.7109375" bestFit="1" customWidth="1"/>
    <col min="4" max="4" width="22" bestFit="1" customWidth="1"/>
    <col min="7" max="7" width="11.42578125" bestFit="1" customWidth="1"/>
    <col min="8" max="8" width="12.85546875" bestFit="1" customWidth="1"/>
    <col min="9" max="9" width="12.5703125" bestFit="1" customWidth="1"/>
  </cols>
  <sheetData>
    <row r="1" spans="1:9" x14ac:dyDescent="0.25">
      <c r="A1" s="6" t="s">
        <v>2</v>
      </c>
    </row>
    <row r="2" spans="1:9" x14ac:dyDescent="0.25">
      <c r="B2" s="2" t="s">
        <v>4</v>
      </c>
      <c r="C2" s="2" t="s">
        <v>0</v>
      </c>
      <c r="D2" t="s">
        <v>9</v>
      </c>
      <c r="G2" t="s">
        <v>7</v>
      </c>
      <c r="H2" t="s">
        <v>8</v>
      </c>
      <c r="I2" t="s">
        <v>11</v>
      </c>
    </row>
    <row r="3" spans="1:9" x14ac:dyDescent="0.25">
      <c r="A3" t="s">
        <v>5</v>
      </c>
      <c r="B3" s="1">
        <v>134898</v>
      </c>
      <c r="C3" s="1">
        <f>13800*1000000</f>
        <v>13800000000</v>
      </c>
      <c r="D3" s="3">
        <v>610116.30000000005</v>
      </c>
      <c r="G3" s="4">
        <f>B3/$D$3</f>
        <v>0.22110210790959034</v>
      </c>
      <c r="H3" s="3">
        <f t="shared" ref="G3:H5" si="0">C3/$D$3</f>
        <v>22618.638446473236</v>
      </c>
      <c r="I3" s="7">
        <f>C3/B3</f>
        <v>102299.5151892541</v>
      </c>
    </row>
    <row r="4" spans="1:9" x14ac:dyDescent="0.25">
      <c r="A4" t="s">
        <v>6</v>
      </c>
      <c r="B4" s="1">
        <v>1089</v>
      </c>
      <c r="C4" s="1">
        <f>2961.9*1000000</f>
        <v>2961900000</v>
      </c>
      <c r="G4" s="4">
        <f t="shared" si="0"/>
        <v>1.7849055991456053E-3</v>
      </c>
      <c r="H4" s="3">
        <f t="shared" si="0"/>
        <v>4854.6482039571792</v>
      </c>
      <c r="I4" s="7">
        <f>C4/B4</f>
        <v>2719834.7107438017</v>
      </c>
    </row>
    <row r="5" spans="1:9" x14ac:dyDescent="0.25">
      <c r="A5" t="s">
        <v>1</v>
      </c>
      <c r="B5" s="1">
        <v>135987</v>
      </c>
      <c r="C5" s="1">
        <f>16761.9*1000000</f>
        <v>16761900000.000002</v>
      </c>
      <c r="G5" s="4">
        <f t="shared" si="0"/>
        <v>0.22288701350873594</v>
      </c>
      <c r="H5" s="3">
        <f t="shared" si="0"/>
        <v>27473.286650430418</v>
      </c>
      <c r="I5" s="7">
        <f>C5/B5</f>
        <v>123261.04701184673</v>
      </c>
    </row>
    <row r="6" spans="1:9" x14ac:dyDescent="0.25">
      <c r="B6" s="1"/>
      <c r="C6" s="1"/>
      <c r="G6" s="4"/>
      <c r="H6" s="3"/>
      <c r="I6" s="7"/>
    </row>
    <row r="7" spans="1:9" x14ac:dyDescent="0.25">
      <c r="A7" t="s">
        <v>12</v>
      </c>
      <c r="B7" s="4">
        <f>B4/B5</f>
        <v>8.0081184230845603E-3</v>
      </c>
      <c r="C7" s="4">
        <f>C4/C5</f>
        <v>0.17670431156372485</v>
      </c>
    </row>
    <row r="9" spans="1:9" x14ac:dyDescent="0.25">
      <c r="A9" s="5" t="s">
        <v>3</v>
      </c>
    </row>
    <row r="10" spans="1:9" x14ac:dyDescent="0.25">
      <c r="A10" s="5" t="s">
        <v>10</v>
      </c>
    </row>
    <row r="16" spans="1:9" x14ac:dyDescent="0.25">
      <c r="A16" t="s">
        <v>13</v>
      </c>
      <c r="B16" t="s">
        <v>14</v>
      </c>
      <c r="C16" t="s">
        <v>15</v>
      </c>
      <c r="D16" t="s">
        <v>16</v>
      </c>
      <c r="E16" t="s">
        <v>17</v>
      </c>
    </row>
    <row r="17" spans="1:7" x14ac:dyDescent="0.25">
      <c r="A17" t="s">
        <v>18</v>
      </c>
      <c r="B17">
        <v>120</v>
      </c>
      <c r="C17">
        <v>78</v>
      </c>
      <c r="D17">
        <v>104</v>
      </c>
      <c r="E17">
        <v>8</v>
      </c>
    </row>
    <row r="18" spans="1:7" x14ac:dyDescent="0.25">
      <c r="A18" t="s">
        <v>19</v>
      </c>
      <c r="B18">
        <v>66</v>
      </c>
      <c r="C18">
        <v>3</v>
      </c>
      <c r="D18">
        <v>1</v>
      </c>
      <c r="E18">
        <v>1</v>
      </c>
    </row>
    <row r="19" spans="1:7" x14ac:dyDescent="0.25">
      <c r="A19" t="s">
        <v>20</v>
      </c>
      <c r="B19">
        <v>10</v>
      </c>
      <c r="C19">
        <v>1</v>
      </c>
      <c r="D19">
        <v>3</v>
      </c>
      <c r="E19">
        <v>4</v>
      </c>
    </row>
    <row r="20" spans="1:7" x14ac:dyDescent="0.25">
      <c r="A20" t="s">
        <v>21</v>
      </c>
      <c r="B20">
        <v>259</v>
      </c>
      <c r="C20">
        <v>29</v>
      </c>
      <c r="D20">
        <v>32</v>
      </c>
      <c r="E20">
        <v>6</v>
      </c>
    </row>
    <row r="21" spans="1:7" x14ac:dyDescent="0.25">
      <c r="A21" t="s">
        <v>22</v>
      </c>
      <c r="B21">
        <v>0</v>
      </c>
      <c r="C21">
        <v>0</v>
      </c>
      <c r="D21">
        <v>0</v>
      </c>
      <c r="E21">
        <v>0</v>
      </c>
    </row>
    <row r="22" spans="1:7" x14ac:dyDescent="0.25">
      <c r="A22" t="s">
        <v>23</v>
      </c>
      <c r="B22">
        <v>13</v>
      </c>
      <c r="C22">
        <v>2</v>
      </c>
      <c r="D22">
        <v>4</v>
      </c>
      <c r="E22">
        <v>17</v>
      </c>
    </row>
    <row r="23" spans="1:7" x14ac:dyDescent="0.25">
      <c r="A23" t="s">
        <v>24</v>
      </c>
      <c r="B23">
        <v>354</v>
      </c>
      <c r="C23">
        <v>3</v>
      </c>
      <c r="D23">
        <v>5</v>
      </c>
      <c r="E23">
        <v>7</v>
      </c>
    </row>
    <row r="24" spans="1:7" x14ac:dyDescent="0.25">
      <c r="A24" t="s">
        <v>25</v>
      </c>
      <c r="B24">
        <v>17</v>
      </c>
      <c r="C24">
        <v>3</v>
      </c>
      <c r="D24">
        <v>3</v>
      </c>
      <c r="E24">
        <v>4</v>
      </c>
    </row>
    <row r="25" spans="1:7" x14ac:dyDescent="0.25">
      <c r="A25" t="s">
        <v>1</v>
      </c>
      <c r="B25">
        <v>839</v>
      </c>
      <c r="C25">
        <v>119</v>
      </c>
      <c r="D25">
        <v>152</v>
      </c>
      <c r="E25">
        <v>47</v>
      </c>
    </row>
    <row r="27" spans="1:7" x14ac:dyDescent="0.25">
      <c r="A27" t="s">
        <v>26</v>
      </c>
      <c r="B27" s="8">
        <f>B25/B5</f>
        <v>6.1697073985013274E-3</v>
      </c>
    </row>
    <row r="28" spans="1:7" x14ac:dyDescent="0.25">
      <c r="A28" t="s">
        <v>27</v>
      </c>
      <c r="B28">
        <f>SUM(C25:E25)</f>
        <v>318</v>
      </c>
    </row>
    <row r="29" spans="1:7" ht="19.5" x14ac:dyDescent="0.3">
      <c r="A29" t="s">
        <v>28</v>
      </c>
      <c r="B29">
        <f>E25</f>
        <v>47</v>
      </c>
      <c r="G29" s="9"/>
    </row>
    <row r="30" spans="1:7" x14ac:dyDescent="0.25">
      <c r="A30" t="s">
        <v>29</v>
      </c>
      <c r="B30" s="4">
        <f>B29/B28</f>
        <v>0.14779874213836477</v>
      </c>
    </row>
  </sheetData>
  <hyperlinks>
    <hyperlink ref="A9" r:id="rId1"/>
    <hyperlink ref="A10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KAUFMANN Daniel</cp:lastModifiedBy>
  <dcterms:created xsi:type="dcterms:W3CDTF">2015-06-05T18:19:34Z</dcterms:created>
  <dcterms:modified xsi:type="dcterms:W3CDTF">2020-08-19T10:40:02Z</dcterms:modified>
</cp:coreProperties>
</file>