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nu\switchdrive\Public\Articles\"/>
    </mc:Choice>
  </mc:AlternateContent>
  <xr:revisionPtr revIDLastSave="0" documentId="13_ncr:1_{366B58F3-50BC-4E1E-954D-32AC2D0588DC}" xr6:coauthVersionLast="45" xr6:coauthVersionMax="45" xr10:uidLastSave="{00000000-0000-0000-0000-000000000000}"/>
  <bookViews>
    <workbookView xWindow="-110" yWindow="-110" windowWidth="38620" windowHeight="21220" xr2:uid="{916E3875-D626-4041-BDFA-6186DCF6C010}"/>
  </bookViews>
  <sheets>
    <sheet name="Sheet1" sheetId="1" r:id="rId1"/>
    <sheet name="Sheet2" sheetId="2" r:id="rId2"/>
  </sheets>
  <definedNames>
    <definedName name="_xlnm._FilterDatabase" localSheetId="0" hidden="1">Sheet1!$A$2:$D$2</definedName>
    <definedName name="_xlnm._FilterDatabase" localSheetId="1" hidden="1">Sheet2!$A$2:$B$2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1" l="1"/>
  <c r="AC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W3" i="1"/>
  <c r="P3" i="1" l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Z24" i="1" l="1"/>
  <c r="Z8" i="1"/>
  <c r="Z13" i="1"/>
  <c r="AA21" i="1"/>
  <c r="AA28" i="1"/>
  <c r="Z26" i="1"/>
  <c r="AA18" i="1"/>
  <c r="AA27" i="1"/>
  <c r="Z23" i="1"/>
  <c r="Z7" i="1"/>
  <c r="AA15" i="1"/>
  <c r="Z5" i="1"/>
  <c r="AA14" i="1"/>
  <c r="AA10" i="1"/>
  <c r="Z16" i="1"/>
  <c r="AA9" i="1"/>
  <c r="AA22" i="1"/>
  <c r="AA17" i="1"/>
  <c r="AA25" i="1"/>
  <c r="Z6" i="1"/>
  <c r="Z20" i="1"/>
  <c r="Z12" i="1"/>
  <c r="Z19" i="1"/>
  <c r="Z11" i="1"/>
  <c r="Z4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" i="1"/>
  <c r="W24" i="1"/>
  <c r="E4" i="1"/>
  <c r="W4" i="1" s="1"/>
  <c r="E5" i="1"/>
  <c r="W5" i="1" s="1"/>
  <c r="E6" i="1"/>
  <c r="W6" i="1" s="1"/>
  <c r="E7" i="1"/>
  <c r="W7" i="1" s="1"/>
  <c r="E8" i="1"/>
  <c r="W8" i="1" s="1"/>
  <c r="E9" i="1"/>
  <c r="W9" i="1" s="1"/>
  <c r="E10" i="1"/>
  <c r="W10" i="1" s="1"/>
  <c r="E11" i="1"/>
  <c r="W11" i="1" s="1"/>
  <c r="E12" i="1"/>
  <c r="W12" i="1" s="1"/>
  <c r="E13" i="1"/>
  <c r="W13" i="1" s="1"/>
  <c r="E14" i="1"/>
  <c r="W14" i="1" s="1"/>
  <c r="E15" i="1"/>
  <c r="W15" i="1" s="1"/>
  <c r="E16" i="1"/>
  <c r="W16" i="1" s="1"/>
  <c r="E17" i="1"/>
  <c r="W17" i="1" s="1"/>
  <c r="E18" i="1"/>
  <c r="W18" i="1" s="1"/>
  <c r="E19" i="1"/>
  <c r="W19" i="1" s="1"/>
  <c r="E20" i="1"/>
  <c r="W20" i="1" s="1"/>
  <c r="E21" i="1"/>
  <c r="W21" i="1" s="1"/>
  <c r="E22" i="1"/>
  <c r="W22" i="1" s="1"/>
  <c r="E23" i="1"/>
  <c r="W23" i="1" s="1"/>
  <c r="E24" i="1"/>
  <c r="E25" i="1"/>
  <c r="W25" i="1" s="1"/>
  <c r="E26" i="1"/>
  <c r="W26" i="1" s="1"/>
  <c r="E27" i="1"/>
  <c r="W27" i="1" s="1"/>
  <c r="E28" i="1"/>
  <c r="W28" i="1" s="1"/>
  <c r="E3" i="1"/>
</calcChain>
</file>

<file path=xl/sharedStrings.xml><?xml version="1.0" encoding="utf-8"?>
<sst xmlns="http://schemas.openxmlformats.org/spreadsheetml/2006/main" count="214" uniqueCount="82">
  <si>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</si>
  <si>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</si>
  <si>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</si>
  <si>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</si>
  <si>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</si>
  <si>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</si>
  <si>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</si>
  <si>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</si>
  <si>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</si>
  <si>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</si>
  <si>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</si>
  <si>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</si>
  <si>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</si>
  <si>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</si>
  <si>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</si>
  <si>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</si>
  <si>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</si>
  <si>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</si>
  <si>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</si>
  <si>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</si>
  <si>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</si>
  <si>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</si>
  <si>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</si>
  <si>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</si>
  <si>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</si>
  <si>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</si>
  <si>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Kanton</t>
  </si>
  <si>
    <t>BIP 2017</t>
  </si>
  <si>
    <t>BIP Anteil</t>
  </si>
  <si>
    <t>Covid-19 Anteil</t>
  </si>
  <si>
    <t>T 01.02.03.04</t>
  </si>
  <si>
    <t>Total</t>
  </si>
  <si>
    <t>0–19</t>
  </si>
  <si>
    <t>20–64</t>
  </si>
  <si>
    <t>65 und mehr</t>
  </si>
  <si>
    <t>Stadt</t>
  </si>
  <si>
    <t>Agglomeration</t>
  </si>
  <si>
    <t>Land</t>
  </si>
  <si>
    <t>Tagi</t>
  </si>
  <si>
    <t>Fälle</t>
  </si>
  <si>
    <t>Tote</t>
  </si>
  <si>
    <t>BFS: Struktur der ständigen Wohnbevölkerung nach Kanton, am 31.12.2018</t>
  </si>
  <si>
    <t>SwissBanking</t>
  </si>
  <si>
    <t>Kreditvolumen pro Kopf (Kanton)</t>
  </si>
  <si>
    <t>Covid-19 Kreditvolumen (eigene Berechnung)</t>
  </si>
  <si>
    <t>Covid-19 Fälle pro Kopf (pro Kanton)</t>
  </si>
  <si>
    <t>Threshold</t>
  </si>
  <si>
    <t>Anteil 65+</t>
  </si>
  <si>
    <t>Höherer Anteil 65+</t>
  </si>
  <si>
    <t>Tieferer Anteil 65+</t>
  </si>
  <si>
    <t> Arbeitsstätten2017SchweizWirtschaftsabteilung - Total684 167ZürichWirtschaftsabteilung - Total118 647Bern / BerneWirtschaftsabteilung - Total80 319LuzernWirtschaftsabteilung - Total32 295UriWirtschaftsabteilung - Total2 800SchwyzWirtschaftsabteilung - Total15 351ObwaldenWirtschaftsabteilung - Total3 654NidwaldenWirtschaftsabteilung - Total4 098GlarusWirtschaftsabteilung - Total3 306ZugWirtschaftsabteilung - Total17 955Fribourg / FreiburgWirtschaftsabteilung - Total21 798SolothurnWirtschaftsabteilung - Total18 318Basel-StadtWirtschaftsabteilung - Total17 093Basel-LandschaftWirtschaftsabteilung - Total19 625SchaffhausenWirtschaftsabteilung - Total6 569Appenzell AusserrhodenWirtschaftsabteilung - Total5 164Appenzell InnerrhodenWirtschaftsabteilung - Total1 898St. GallenWirtschaftsabteilung - Total38 739Graubünden / Grigioni / GrischunWirtschaftsabteilung - Total20 731AargauWirtschaftsabteilung - Total45 625ThurgauWirtschaftsabteilung - Total20 675TicinoWirtschaftsabteilung - Total38 886VaudWirtschaftsabteilung - Total60 526Valais / WallisWirtschaftsabteilung - Total29 268NeuchâtelWirtschaftsabteilung - Total13 602GenèveWirtschaftsabteilung - Total40 837JuraWirtschaftsabteilung - Total6 388</t>
  </si>
  <si>
    <t xml:space="preserve"> </t>
  </si>
  <si>
    <t>Arbeitsstätten</t>
  </si>
  <si>
    <t>118 647</t>
  </si>
  <si>
    <t>80 319</t>
  </si>
  <si>
    <t>32 295</t>
  </si>
  <si>
    <t>2 800</t>
  </si>
  <si>
    <t>15 351</t>
  </si>
  <si>
    <t>3 654</t>
  </si>
  <si>
    <t>4 098</t>
  </si>
  <si>
    <t>3 306</t>
  </si>
  <si>
    <t>17 955</t>
  </si>
  <si>
    <t>21 798</t>
  </si>
  <si>
    <t>18 318</t>
  </si>
  <si>
    <t>17 093</t>
  </si>
  <si>
    <t>19 625</t>
  </si>
  <si>
    <t>6 569</t>
  </si>
  <si>
    <t>5 164</t>
  </si>
  <si>
    <t>1 898</t>
  </si>
  <si>
    <t>38 739</t>
  </si>
  <si>
    <t>20 731</t>
  </si>
  <si>
    <t>45 625</t>
  </si>
  <si>
    <t>20 675</t>
  </si>
  <si>
    <t>38 886</t>
  </si>
  <si>
    <t>60 526</t>
  </si>
  <si>
    <t>29 268</t>
  </si>
  <si>
    <t>13 602</t>
  </si>
  <si>
    <t>40 837</t>
  </si>
  <si>
    <t>6 388</t>
  </si>
  <si>
    <t>BFS: Bestand aktiver Unternehmen nach Kantonen 2017</t>
  </si>
  <si>
    <t>Kreditvolumen pro Arbeitsstätte</t>
  </si>
  <si>
    <t>Fälle pro Arbeitsstätte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</si>
</sst>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#,##0__;\-#,###,##0__;\-__;@__\ "/>
    <numFmt numFmtId="165" formatCode="#,###,##0__;\-#,###,##0__;0__;@__\ "/>
    <numFmt numFmtId="166" formatCode="#,###,##0.00__;\-#,###,##0.00__;0.00__;@__\ "/>
    <numFmt numFmtId="167" formatCode="#,###,##0.000__;\-#,###,##0.000__;0.000__;@__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68786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E5E5E5"/>
      </left>
      <right style="thick">
        <color rgb="FFFFFFFF"/>
      </right>
      <top style="medium">
        <color rgb="FFE5E5E5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E5E5E5"/>
      </top>
      <bottom style="thick">
        <color rgb="FFFFFFFF"/>
      </bottom>
      <diagonal/>
    </border>
    <border>
      <left style="medium">
        <color rgb="FFE5E5E5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0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3" fontId="2" fillId="2" borderId="3" xfId="0" applyNumberFormat="1" applyFont="1" applyFill="1" applyBorder="1" applyAlignment="1">
      <alignment vertical="top" wrapText="1"/>
    </xf>
    <xf numFmtId="10" fontId="2" fillId="2" borderId="3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Continuous" vertical="center" wrapText="1"/>
    </xf>
    <xf numFmtId="0" fontId="4" fillId="3" borderId="0" xfId="0" applyFont="1" applyFill="1"/>
    <xf numFmtId="0" fontId="3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165" fontId="4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vertical="top"/>
    </xf>
    <xf numFmtId="0" fontId="4" fillId="4" borderId="0" xfId="0" applyFont="1" applyFill="1"/>
    <xf numFmtId="165" fontId="4" fillId="4" borderId="0" xfId="0" applyNumberFormat="1" applyFont="1" applyFill="1" applyAlignment="1">
      <alignment horizontal="right" wrapText="1"/>
    </xf>
    <xf numFmtId="0" fontId="4" fillId="4" borderId="7" xfId="0" applyFont="1" applyFill="1" applyBorder="1"/>
    <xf numFmtId="165" fontId="4" fillId="4" borderId="7" xfId="0" applyNumberFormat="1" applyFont="1" applyFill="1" applyBorder="1" applyAlignment="1">
      <alignment horizontal="right" wrapText="1"/>
    </xf>
    <xf numFmtId="0" fontId="5" fillId="0" borderId="0" xfId="0" applyFont="1"/>
    <xf numFmtId="43" fontId="2" fillId="2" borderId="0" xfId="1" applyFont="1" applyFill="1" applyBorder="1" applyAlignment="1">
      <alignment vertical="top" wrapText="1"/>
    </xf>
    <xf numFmtId="43" fontId="4" fillId="3" borderId="0" xfId="0" applyNumberFormat="1" applyFont="1" applyFill="1"/>
    <xf numFmtId="0" fontId="4" fillId="3" borderId="0" xfId="0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 wrapText="1"/>
    </xf>
    <xf numFmtId="166" fontId="4" fillId="3" borderId="0" xfId="0" applyNumberFormat="1" applyFont="1" applyFill="1" applyAlignment="1">
      <alignment horizontal="right" wrapText="1"/>
    </xf>
    <xf numFmtId="167" fontId="4" fillId="3" borderId="0" xfId="0" applyNumberFormat="1" applyFont="1" applyFill="1" applyAlignment="1">
      <alignment horizontal="right" wrapText="1"/>
    </xf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Covid-19 Fälle pro Kopf (pro Kanton)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E48914-BC19-4B18-BA94-FF61C5A32D0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3EA-4B11-BAA3-0651A0893D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177B25-EC3A-4FDC-BD02-82A4EE53B9B0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EA-4B11-BAA3-0651A0893D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52DC0-7666-4C69-BDFC-6B762275C71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EA-4B11-BAA3-0651A0893D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E325FE-DB49-4CE3-83F4-5D9B22D72BF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EA-4B11-BAA3-0651A0893D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67ABAE-3E09-4AB3-B1DC-A786D4548AC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EA-4B11-BAA3-0651A0893D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6F0F42-9445-4203-A0D1-84447B4EA85F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3EA-4B11-BAA3-0651A0893D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A97B55-7CF4-498D-92E2-6E7D16A4B5E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3EA-4B11-BAA3-0651A0893D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DA6B94E-5F03-4713-928A-365C4D6356F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3EA-4B11-BAA3-0651A0893D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52E294-59DF-4470-9595-C6AB14D728F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3EA-4B11-BAA3-0651A0893D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B0F10E-6D05-4693-A1F4-35E2DADE313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3EA-4B11-BAA3-0651A0893D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C887ED-4B2C-482B-9C7D-37F95AFB0CF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3EA-4B11-BAA3-0651A0893D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7EBF57-E353-4652-BBFC-CC091BFECCD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3EA-4B11-BAA3-0651A0893D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99E46D-BFBA-464E-92CD-DDA818E7497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3EA-4B11-BAA3-0651A0893D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F0FCD8-7727-4626-A4B9-D774DF149F3C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3EA-4B11-BAA3-0651A0893D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1600AE-C9A2-4619-91B2-38189F7DDC5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3EA-4B11-BAA3-0651A0893D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427A2B-D0FC-4DFB-B83C-189108F9D16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3EA-4B11-BAA3-0651A0893D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49EF0A-7316-4C20-BDAE-BC94331F0EA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EA-4B11-BAA3-0651A0893D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845C62-A115-4315-87D9-69052FD91FC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EA-4B11-BAA3-0651A0893D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3B97A9-600F-4596-91DA-A1CECF0494C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3EA-4B11-BAA3-0651A0893D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A333CD-4163-418A-A837-AD675EB9976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3EA-4B11-BAA3-0651A0893D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98E903-DF79-43EA-A8C6-0A668F279B6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3EA-4B11-BAA3-0651A0893D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0BA717-C165-499E-B28A-BF467876F6E4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3EA-4B11-BAA3-0651A0893D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0E938E9-6D68-4F25-BD84-DA2BB359D20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3EA-4B11-BAA3-0651A0893D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A274B77-37EA-491C-87A4-1F971AAA70F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3EA-4B11-BAA3-0651A0893D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287ECBE-2841-4D7E-944F-9C37590DCC2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3EA-4B11-BAA3-0651A0893D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19B9D21-C8EC-4284-9F60-47DCA259386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3EA-4B11-BAA3-0651A0893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Sheet1!$W$3:$W$28</c:f>
              <c:numCache>
                <c:formatCode>_(* #,##0.00_);_(* \(#,##0.00\);_(* "-"??_);_(@_)</c:formatCode>
                <c:ptCount val="26"/>
                <c:pt idx="0">
                  <c:v>1275.5164721095477</c:v>
                </c:pt>
                <c:pt idx="1">
                  <c:v>1847.6184577268505</c:v>
                </c:pt>
                <c:pt idx="2">
                  <c:v>1350.1557011985371</c:v>
                </c:pt>
                <c:pt idx="3">
                  <c:v>1340.2092027165818</c:v>
                </c:pt>
                <c:pt idx="4">
                  <c:v>1449.3954159898935</c:v>
                </c:pt>
                <c:pt idx="5">
                  <c:v>1914.4640234948606</c:v>
                </c:pt>
                <c:pt idx="6">
                  <c:v>1684.6966245599499</c:v>
                </c:pt>
                <c:pt idx="7">
                  <c:v>2478.4509890285899</c:v>
                </c:pt>
                <c:pt idx="8">
                  <c:v>1107.4598420909338</c:v>
                </c:pt>
                <c:pt idx="9">
                  <c:v>1729.2289002364159</c:v>
                </c:pt>
                <c:pt idx="10">
                  <c:v>1828.3291790953292</c:v>
                </c:pt>
                <c:pt idx="11">
                  <c:v>1456.6861267174045</c:v>
                </c:pt>
                <c:pt idx="12">
                  <c:v>1349.3830930166807</c:v>
                </c:pt>
                <c:pt idx="13">
                  <c:v>2070.4115864238947</c:v>
                </c:pt>
                <c:pt idx="14">
                  <c:v>1576.5862424354536</c:v>
                </c:pt>
                <c:pt idx="15">
                  <c:v>1468.8780906721922</c:v>
                </c:pt>
                <c:pt idx="16">
                  <c:v>1273.3629300776915</c:v>
                </c:pt>
                <c:pt idx="17">
                  <c:v>1419.4579675981172</c:v>
                </c:pt>
                <c:pt idx="18">
                  <c:v>2061.557503219929</c:v>
                </c:pt>
                <c:pt idx="19">
                  <c:v>1294.7336439133078</c:v>
                </c:pt>
                <c:pt idx="20">
                  <c:v>3334.6552782989897</c:v>
                </c:pt>
                <c:pt idx="21">
                  <c:v>818.75771964976809</c:v>
                </c:pt>
                <c:pt idx="22">
                  <c:v>1997.0021710703313</c:v>
                </c:pt>
                <c:pt idx="23">
                  <c:v>1864.6064165370469</c:v>
                </c:pt>
                <c:pt idx="24">
                  <c:v>4468.4610957370487</c:v>
                </c:pt>
                <c:pt idx="25">
                  <c:v>1686.6645452106816</c:v>
                </c:pt>
              </c:numCache>
            </c:numRef>
          </c:xVal>
          <c:yVal>
            <c:numRef>
              <c:f>Sheet1!$X$3:$X$28</c:f>
              <c:numCache>
                <c:formatCode>General</c:formatCode>
                <c:ptCount val="26"/>
                <c:pt idx="0">
                  <c:v>1.7664223459799148E-3</c:v>
                </c:pt>
                <c:pt idx="1">
                  <c:v>1.548467017652524E-3</c:v>
                </c:pt>
                <c:pt idx="2">
                  <c:v>1.7923742622297861E-3</c:v>
                </c:pt>
                <c:pt idx="3">
                  <c:v>1.8174316917187532E-3</c:v>
                </c:pt>
                <c:pt idx="4">
                  <c:v>2.9083892105007426E-3</c:v>
                </c:pt>
                <c:pt idx="5">
                  <c:v>5.0111415750182268E-3</c:v>
                </c:pt>
                <c:pt idx="6">
                  <c:v>3.6270763129325977E-3</c:v>
                </c:pt>
                <c:pt idx="7">
                  <c:v>1.0276687755265477E-2</c:v>
                </c:pt>
                <c:pt idx="8">
                  <c:v>3.168081578100636E-3</c:v>
                </c:pt>
                <c:pt idx="9">
                  <c:v>4.163747170819492E-3</c:v>
                </c:pt>
                <c:pt idx="10">
                  <c:v>2.7785723041719446E-3</c:v>
                </c:pt>
                <c:pt idx="11">
                  <c:v>1.7921803314312782E-3</c:v>
                </c:pt>
                <c:pt idx="12">
                  <c:v>4.0938648572236358E-3</c:v>
                </c:pt>
                <c:pt idx="13">
                  <c:v>2.8457071466580293E-3</c:v>
                </c:pt>
                <c:pt idx="14">
                  <c:v>2.1669617610528265E-3</c:v>
                </c:pt>
                <c:pt idx="15">
                  <c:v>1.5895307634277926E-3</c:v>
                </c:pt>
                <c:pt idx="16">
                  <c:v>9.5132392579673378E-4</c:v>
                </c:pt>
                <c:pt idx="17">
                  <c:v>1.6069166965599537E-3</c:v>
                </c:pt>
                <c:pt idx="18">
                  <c:v>1.9288160085445922E-3</c:v>
                </c:pt>
                <c:pt idx="19">
                  <c:v>1.3744610665817876E-3</c:v>
                </c:pt>
                <c:pt idx="20">
                  <c:v>9.3620080205352868E-3</c:v>
                </c:pt>
                <c:pt idx="21">
                  <c:v>2.5526308566409576E-3</c:v>
                </c:pt>
                <c:pt idx="22">
                  <c:v>6.7997672512497736E-3</c:v>
                </c:pt>
                <c:pt idx="23">
                  <c:v>5.6286432818246574E-3</c:v>
                </c:pt>
                <c:pt idx="24">
                  <c:v>1.5925952206375111E-3</c:v>
                </c:pt>
                <c:pt idx="25">
                  <c:v>2.3688861304116851E-3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Sheet1!$A$3:$A$28</c15:f>
                <c15:dlblRangeCache>
                  <c:ptCount val="26"/>
                  <c:pt idx="0">
                    <c:v>AG</c:v>
                  </c:pt>
                  <c:pt idx="1">
                    <c:v>AI</c:v>
                  </c:pt>
                  <c:pt idx="2">
                    <c:v>AR</c:v>
                  </c:pt>
                  <c:pt idx="3">
                    <c:v>BE</c:v>
                  </c:pt>
                  <c:pt idx="4">
                    <c:v>BL</c:v>
                  </c:pt>
                  <c:pt idx="5">
                    <c:v>BS</c:v>
                  </c:pt>
                  <c:pt idx="6">
                    <c:v>FR</c:v>
                  </c:pt>
                  <c:pt idx="7">
                    <c:v>GE</c:v>
                  </c:pt>
                  <c:pt idx="8">
                    <c:v>GL</c:v>
                  </c:pt>
                  <c:pt idx="9">
                    <c:v>GR</c:v>
                  </c:pt>
                  <c:pt idx="10">
                    <c:v>JU</c:v>
                  </c:pt>
                  <c:pt idx="11">
                    <c:v>LU</c:v>
                  </c:pt>
                  <c:pt idx="12">
                    <c:v>NE</c:v>
                  </c:pt>
                  <c:pt idx="13">
                    <c:v>NW</c:v>
                  </c:pt>
                  <c:pt idx="14">
                    <c:v>OW</c:v>
                  </c:pt>
                  <c:pt idx="15">
                    <c:v>SG</c:v>
                  </c:pt>
                  <c:pt idx="16">
                    <c:v>SH</c:v>
                  </c:pt>
                  <c:pt idx="17">
                    <c:v>SO</c:v>
                  </c:pt>
                  <c:pt idx="18">
                    <c:v>SZ</c:v>
                  </c:pt>
                  <c:pt idx="19">
                    <c:v>TG</c:v>
                  </c:pt>
                  <c:pt idx="20">
                    <c:v>TI</c:v>
                  </c:pt>
                  <c:pt idx="21">
                    <c:v>UR</c:v>
                  </c:pt>
                  <c:pt idx="22">
                    <c:v>VD</c:v>
                  </c:pt>
                  <c:pt idx="23">
                    <c:v>VS</c:v>
                  </c:pt>
                  <c:pt idx="24">
                    <c:v>ZG</c:v>
                  </c:pt>
                  <c:pt idx="25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3EA-4B11-BAA3-0651A089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17680"/>
        <c:axId val="624278672"/>
      </c:scatterChart>
      <c:valAx>
        <c:axId val="626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Kreditvolumen pro Einwohner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4278672"/>
        <c:crosses val="autoZero"/>
        <c:crossBetween val="midCat"/>
      </c:valAx>
      <c:valAx>
        <c:axId val="624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Covid-19 Fälle pro Einwohner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65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Höherer Anteil 65+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4E6-4CFA-8F58-081FB78B7D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EB2820-9365-47D0-B176-7DFC690087A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E6-4CFA-8F58-081FB78B7D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08ECC1-081D-4602-9D9B-3A02DBBEA65F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E6-4CFA-8F58-081FB78B7D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2AB619-80F0-4A58-8F66-ADB84AB5D52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E6-4CFA-8F58-081FB78B7D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ECFA6E-CFF7-4298-9A17-DC2A8D43504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E6-4CFA-8F58-081FB78B7D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75D486-356D-48D1-A3AA-6D722A6E6CE4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E6-4CFA-8F58-081FB78B7D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E6-4CFA-8F58-081FB78B7D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E6-4CFA-8F58-081FB78B7D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2C035D3-27E1-4AD1-847C-6249B1308EA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E6-4CFA-8F58-081FB78B7D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F50808-2AE4-43FC-B027-7ED4E6376DD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E6-4CFA-8F58-081FB78B7D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D2A414-8264-4FD9-B278-78826117E77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E6-4CFA-8F58-081FB78B7D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E6-4CFA-8F58-081FB78B7D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E6-4CFA-8F58-081FB78B7D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CE9DD9-8A4E-4B76-979E-9675A3E1EEA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E6-4CFA-8F58-081FB78B7D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E6-4CFA-8F58-081FB78B7D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E6-4CFA-8F58-081FB78B7D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F60643E-BCD1-4370-BE92-E56A73FEB8B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E6-4CFA-8F58-081FB78B7D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CE1B25-5B25-45CA-A759-1486573673A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E6-4CFA-8F58-081FB78B7D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E6-4CFA-8F58-081FB78B7D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E6-4CFA-8F58-081FB78B7D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8435D7C-E90D-4C87-9382-FD2FF9729C6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E6-4CFA-8F58-081FB78B7D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8C0317-D911-4BF5-80C6-2A22B0D1E05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E6-4CFA-8F58-081FB78B7D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E6-4CFA-8F58-081FB78B7D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7068D2C-20C5-4ACD-B2A7-79F6E24B7A5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E6-4CFA-8F58-081FB78B7D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E6-4CFA-8F58-081FB78B7D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E6-4CFA-8F58-081FB78B7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Sheet1!$W$3:$W$28</c:f>
              <c:numCache>
                <c:formatCode>_(* #,##0.00_);_(* \(#,##0.00\);_(* "-"??_);_(@_)</c:formatCode>
                <c:ptCount val="26"/>
                <c:pt idx="0">
                  <c:v>1275.5164721095477</c:v>
                </c:pt>
                <c:pt idx="1">
                  <c:v>1847.6184577268505</c:v>
                </c:pt>
                <c:pt idx="2">
                  <c:v>1350.1557011985371</c:v>
                </c:pt>
                <c:pt idx="3">
                  <c:v>1340.2092027165818</c:v>
                </c:pt>
                <c:pt idx="4">
                  <c:v>1449.3954159898935</c:v>
                </c:pt>
                <c:pt idx="5">
                  <c:v>1914.4640234948606</c:v>
                </c:pt>
                <c:pt idx="6">
                  <c:v>1684.6966245599499</c:v>
                </c:pt>
                <c:pt idx="7">
                  <c:v>2478.4509890285899</c:v>
                </c:pt>
                <c:pt idx="8">
                  <c:v>1107.4598420909338</c:v>
                </c:pt>
                <c:pt idx="9">
                  <c:v>1729.2289002364159</c:v>
                </c:pt>
                <c:pt idx="10">
                  <c:v>1828.3291790953292</c:v>
                </c:pt>
                <c:pt idx="11">
                  <c:v>1456.6861267174045</c:v>
                </c:pt>
                <c:pt idx="12">
                  <c:v>1349.3830930166807</c:v>
                </c:pt>
                <c:pt idx="13">
                  <c:v>2070.4115864238947</c:v>
                </c:pt>
                <c:pt idx="14">
                  <c:v>1576.5862424354536</c:v>
                </c:pt>
                <c:pt idx="15">
                  <c:v>1468.8780906721922</c:v>
                </c:pt>
                <c:pt idx="16">
                  <c:v>1273.3629300776915</c:v>
                </c:pt>
                <c:pt idx="17">
                  <c:v>1419.4579675981172</c:v>
                </c:pt>
                <c:pt idx="18">
                  <c:v>2061.557503219929</c:v>
                </c:pt>
                <c:pt idx="19">
                  <c:v>1294.7336439133078</c:v>
                </c:pt>
                <c:pt idx="20">
                  <c:v>3334.6552782989897</c:v>
                </c:pt>
                <c:pt idx="21">
                  <c:v>818.75771964976809</c:v>
                </c:pt>
                <c:pt idx="22">
                  <c:v>1997.0021710703313</c:v>
                </c:pt>
                <c:pt idx="23">
                  <c:v>1864.6064165370469</c:v>
                </c:pt>
                <c:pt idx="24">
                  <c:v>4468.4610957370487</c:v>
                </c:pt>
                <c:pt idx="25">
                  <c:v>1686.6645452106816</c:v>
                </c:pt>
              </c:numCache>
            </c:numRef>
          </c:xVal>
          <c:yVal>
            <c:numRef>
              <c:f>Sheet1!$Z$3:$Z$28</c:f>
              <c:numCache>
                <c:formatCode>General</c:formatCode>
                <c:ptCount val="26"/>
                <c:pt idx="1">
                  <c:v>1.548467017652524E-3</c:v>
                </c:pt>
                <c:pt idx="2">
                  <c:v>1.7923742622297861E-3</c:v>
                </c:pt>
                <c:pt idx="3">
                  <c:v>1.8174316917187532E-3</c:v>
                </c:pt>
                <c:pt idx="4">
                  <c:v>2.9083892105007426E-3</c:v>
                </c:pt>
                <c:pt idx="5">
                  <c:v>5.0111415750182268E-3</c:v>
                </c:pt>
                <c:pt idx="8">
                  <c:v>3.168081578100636E-3</c:v>
                </c:pt>
                <c:pt idx="9">
                  <c:v>4.163747170819492E-3</c:v>
                </c:pt>
                <c:pt idx="10">
                  <c:v>2.7785723041719446E-3</c:v>
                </c:pt>
                <c:pt idx="13">
                  <c:v>2.8457071466580293E-3</c:v>
                </c:pt>
                <c:pt idx="16">
                  <c:v>9.5132392579673378E-4</c:v>
                </c:pt>
                <c:pt idx="17">
                  <c:v>1.6069166965599537E-3</c:v>
                </c:pt>
                <c:pt idx="20">
                  <c:v>9.3620080205352868E-3</c:v>
                </c:pt>
                <c:pt idx="21">
                  <c:v>2.5526308566409576E-3</c:v>
                </c:pt>
                <c:pt idx="23">
                  <c:v>5.6286432818246574E-3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Sheet1!$A$3:$A$28</c15:f>
                <c15:dlblRangeCache>
                  <c:ptCount val="26"/>
                  <c:pt idx="0">
                    <c:v>AG</c:v>
                  </c:pt>
                  <c:pt idx="1">
                    <c:v>AI</c:v>
                  </c:pt>
                  <c:pt idx="2">
                    <c:v>AR</c:v>
                  </c:pt>
                  <c:pt idx="3">
                    <c:v>BE</c:v>
                  </c:pt>
                  <c:pt idx="4">
                    <c:v>BL</c:v>
                  </c:pt>
                  <c:pt idx="5">
                    <c:v>BS</c:v>
                  </c:pt>
                  <c:pt idx="6">
                    <c:v>FR</c:v>
                  </c:pt>
                  <c:pt idx="7">
                    <c:v>GE</c:v>
                  </c:pt>
                  <c:pt idx="8">
                    <c:v>GL</c:v>
                  </c:pt>
                  <c:pt idx="9">
                    <c:v>GR</c:v>
                  </c:pt>
                  <c:pt idx="10">
                    <c:v>JU</c:v>
                  </c:pt>
                  <c:pt idx="11">
                    <c:v>LU</c:v>
                  </c:pt>
                  <c:pt idx="12">
                    <c:v>NE</c:v>
                  </c:pt>
                  <c:pt idx="13">
                    <c:v>NW</c:v>
                  </c:pt>
                  <c:pt idx="14">
                    <c:v>OW</c:v>
                  </c:pt>
                  <c:pt idx="15">
                    <c:v>SG</c:v>
                  </c:pt>
                  <c:pt idx="16">
                    <c:v>SH</c:v>
                  </c:pt>
                  <c:pt idx="17">
                    <c:v>SO</c:v>
                  </c:pt>
                  <c:pt idx="18">
                    <c:v>SZ</c:v>
                  </c:pt>
                  <c:pt idx="19">
                    <c:v>TG</c:v>
                  </c:pt>
                  <c:pt idx="20">
                    <c:v>TI</c:v>
                  </c:pt>
                  <c:pt idx="21">
                    <c:v>UR</c:v>
                  </c:pt>
                  <c:pt idx="22">
                    <c:v>VD</c:v>
                  </c:pt>
                  <c:pt idx="23">
                    <c:v>VS</c:v>
                  </c:pt>
                  <c:pt idx="24">
                    <c:v>ZG</c:v>
                  </c:pt>
                  <c:pt idx="25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54E6-4CFA-8F58-081FB78B7DF2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Tieferer Anteil 65+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88BDBE-F1C9-4E21-A465-7B5F28E0217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4E6-4CFA-8F58-081FB78B7D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4E6-4CFA-8F58-081FB78B7D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4E6-4CFA-8F58-081FB78B7D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4E6-4CFA-8F58-081FB78B7D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4E6-4CFA-8F58-081FB78B7D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4E6-4CFA-8F58-081FB78B7D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2B78F6-3E85-44B7-B2F3-D3EF0D8FE0F8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4E6-4CFA-8F58-081FB78B7D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431BD2-865C-45AE-9BF3-04B4ED643C1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4E6-4CFA-8F58-081FB78B7D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4E6-4CFA-8F58-081FB78B7D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4E6-4CFA-8F58-081FB78B7D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4E6-4CFA-8F58-081FB78B7D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DD9DB9-C4B1-4D41-A99B-614DEDBA1400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4E6-4CFA-8F58-081FB78B7D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DF33F2-9A6E-4A87-8BE1-15147470E57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4E6-4CFA-8F58-081FB78B7D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4E6-4CFA-8F58-081FB78B7D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F1E1354-9955-46CC-9CD4-D9760245F21A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4E6-4CFA-8F58-081FB78B7D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3BB6C8D-6281-44D2-B357-40C07C433B4C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4E6-4CFA-8F58-081FB78B7D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4E6-4CFA-8F58-081FB78B7D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4E6-4CFA-8F58-081FB78B7D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9B5A73E-8BE7-4F21-B3E8-04DAF16AE6A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4E6-4CFA-8F58-081FB78B7D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0E1F9C-5EBB-46C0-A8CA-0C469870593C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4E6-4CFA-8F58-081FB78B7D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4E6-4CFA-8F58-081FB78B7D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4E6-4CFA-8F58-081FB78B7D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FA6CBF-FAF5-4990-ABC7-EEEB841D139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4E6-4CFA-8F58-081FB78B7D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4E6-4CFA-8F58-081FB78B7D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1C61226-68F7-40BE-80A0-4B6244166A28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4E6-4CFA-8F58-081FB78B7D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3397EB0-4B70-4CF7-9746-8727D4E5E6B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4E6-4CFA-8F58-081FB78B7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Sheet1!$W$3:$W$28</c:f>
              <c:numCache>
                <c:formatCode>_(* #,##0.00_);_(* \(#,##0.00\);_(* "-"??_);_(@_)</c:formatCode>
                <c:ptCount val="26"/>
                <c:pt idx="0">
                  <c:v>1275.5164721095477</c:v>
                </c:pt>
                <c:pt idx="1">
                  <c:v>1847.6184577268505</c:v>
                </c:pt>
                <c:pt idx="2">
                  <c:v>1350.1557011985371</c:v>
                </c:pt>
                <c:pt idx="3">
                  <c:v>1340.2092027165818</c:v>
                </c:pt>
                <c:pt idx="4">
                  <c:v>1449.3954159898935</c:v>
                </c:pt>
                <c:pt idx="5">
                  <c:v>1914.4640234948606</c:v>
                </c:pt>
                <c:pt idx="6">
                  <c:v>1684.6966245599499</c:v>
                </c:pt>
                <c:pt idx="7">
                  <c:v>2478.4509890285899</c:v>
                </c:pt>
                <c:pt idx="8">
                  <c:v>1107.4598420909338</c:v>
                </c:pt>
                <c:pt idx="9">
                  <c:v>1729.2289002364159</c:v>
                </c:pt>
                <c:pt idx="10">
                  <c:v>1828.3291790953292</c:v>
                </c:pt>
                <c:pt idx="11">
                  <c:v>1456.6861267174045</c:v>
                </c:pt>
                <c:pt idx="12">
                  <c:v>1349.3830930166807</c:v>
                </c:pt>
                <c:pt idx="13">
                  <c:v>2070.4115864238947</c:v>
                </c:pt>
                <c:pt idx="14">
                  <c:v>1576.5862424354536</c:v>
                </c:pt>
                <c:pt idx="15">
                  <c:v>1468.8780906721922</c:v>
                </c:pt>
                <c:pt idx="16">
                  <c:v>1273.3629300776915</c:v>
                </c:pt>
                <c:pt idx="17">
                  <c:v>1419.4579675981172</c:v>
                </c:pt>
                <c:pt idx="18">
                  <c:v>2061.557503219929</c:v>
                </c:pt>
                <c:pt idx="19">
                  <c:v>1294.7336439133078</c:v>
                </c:pt>
                <c:pt idx="20">
                  <c:v>3334.6552782989897</c:v>
                </c:pt>
                <c:pt idx="21">
                  <c:v>818.75771964976809</c:v>
                </c:pt>
                <c:pt idx="22">
                  <c:v>1997.0021710703313</c:v>
                </c:pt>
                <c:pt idx="23">
                  <c:v>1864.6064165370469</c:v>
                </c:pt>
                <c:pt idx="24">
                  <c:v>4468.4610957370487</c:v>
                </c:pt>
                <c:pt idx="25">
                  <c:v>1686.6645452106816</c:v>
                </c:pt>
              </c:numCache>
            </c:numRef>
          </c:xVal>
          <c:yVal>
            <c:numRef>
              <c:f>Sheet1!$AA$3:$AA$28</c:f>
              <c:numCache>
                <c:formatCode>General</c:formatCode>
                <c:ptCount val="26"/>
                <c:pt idx="0">
                  <c:v>1.7664223459799148E-3</c:v>
                </c:pt>
                <c:pt idx="6">
                  <c:v>3.6270763129325977E-3</c:v>
                </c:pt>
                <c:pt idx="7">
                  <c:v>1.0276687755265477E-2</c:v>
                </c:pt>
                <c:pt idx="11">
                  <c:v>1.7921803314312782E-3</c:v>
                </c:pt>
                <c:pt idx="12">
                  <c:v>4.0938648572236358E-3</c:v>
                </c:pt>
                <c:pt idx="14">
                  <c:v>2.1669617610528265E-3</c:v>
                </c:pt>
                <c:pt idx="15">
                  <c:v>1.5895307634277926E-3</c:v>
                </c:pt>
                <c:pt idx="18">
                  <c:v>1.9288160085445922E-3</c:v>
                </c:pt>
                <c:pt idx="19">
                  <c:v>1.3744610665817876E-3</c:v>
                </c:pt>
                <c:pt idx="22">
                  <c:v>6.7997672512497736E-3</c:v>
                </c:pt>
                <c:pt idx="24">
                  <c:v>1.5925952206375111E-3</c:v>
                </c:pt>
                <c:pt idx="25">
                  <c:v>2.3688861304116851E-3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Sheet1!$A$3:$A$28</c15:f>
                <c15:dlblRangeCache>
                  <c:ptCount val="26"/>
                  <c:pt idx="0">
                    <c:v>AG</c:v>
                  </c:pt>
                  <c:pt idx="1">
                    <c:v>AI</c:v>
                  </c:pt>
                  <c:pt idx="2">
                    <c:v>AR</c:v>
                  </c:pt>
                  <c:pt idx="3">
                    <c:v>BE</c:v>
                  </c:pt>
                  <c:pt idx="4">
                    <c:v>BL</c:v>
                  </c:pt>
                  <c:pt idx="5">
                    <c:v>BS</c:v>
                  </c:pt>
                  <c:pt idx="6">
                    <c:v>FR</c:v>
                  </c:pt>
                  <c:pt idx="7">
                    <c:v>GE</c:v>
                  </c:pt>
                  <c:pt idx="8">
                    <c:v>GL</c:v>
                  </c:pt>
                  <c:pt idx="9">
                    <c:v>GR</c:v>
                  </c:pt>
                  <c:pt idx="10">
                    <c:v>JU</c:v>
                  </c:pt>
                  <c:pt idx="11">
                    <c:v>LU</c:v>
                  </c:pt>
                  <c:pt idx="12">
                    <c:v>NE</c:v>
                  </c:pt>
                  <c:pt idx="13">
                    <c:v>NW</c:v>
                  </c:pt>
                  <c:pt idx="14">
                    <c:v>OW</c:v>
                  </c:pt>
                  <c:pt idx="15">
                    <c:v>SG</c:v>
                  </c:pt>
                  <c:pt idx="16">
                    <c:v>SH</c:v>
                  </c:pt>
                  <c:pt idx="17">
                    <c:v>SO</c:v>
                  </c:pt>
                  <c:pt idx="18">
                    <c:v>SZ</c:v>
                  </c:pt>
                  <c:pt idx="19">
                    <c:v>TG</c:v>
                  </c:pt>
                  <c:pt idx="20">
                    <c:v>TI</c:v>
                  </c:pt>
                  <c:pt idx="21">
                    <c:v>UR</c:v>
                  </c:pt>
                  <c:pt idx="22">
                    <c:v>VD</c:v>
                  </c:pt>
                  <c:pt idx="23">
                    <c:v>VS</c:v>
                  </c:pt>
                  <c:pt idx="24">
                    <c:v>ZG</c:v>
                  </c:pt>
                  <c:pt idx="25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54E6-4CFA-8F58-081FB78B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17680"/>
        <c:axId val="624278672"/>
      </c:scatterChart>
      <c:valAx>
        <c:axId val="626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Kreditvolumen pro Einwohner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4278672"/>
        <c:crosses val="autoZero"/>
        <c:crossBetween val="midCat"/>
      </c:valAx>
      <c:valAx>
        <c:axId val="624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Covid-19 Fälle pro Einwohner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65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Fälle pro Arbeitsstätte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E0CC86-FFDB-491C-BA35-223F18850E2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EB-4F49-90C8-72D33C1D69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860EEB-EDB4-4973-9C55-A745581E073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EEB-4F49-90C8-72D33C1D69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395B78-2222-43C9-B1E3-CCD44B0841F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EEB-4F49-90C8-72D33C1D69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95B325-D561-4498-9F39-3813F06B7BC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EEB-4F49-90C8-72D33C1D69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5213AA-1BA3-4EF1-8299-4BC0DA28588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EEB-4F49-90C8-72D33C1D69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58824C-7DF0-44D4-A3C8-895C03095C1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EEB-4F49-90C8-72D33C1D69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3BF20F-4C9A-4A92-80BC-237542008EE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EEB-4F49-90C8-72D33C1D69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0596C9-4E0F-45BF-8C7B-460C3634994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EEB-4F49-90C8-72D33C1D69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7BA325-C358-482F-BD46-1605551170A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EEB-4F49-90C8-72D33C1D69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2236AF-476A-40EF-9E08-A87BAFD1174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EB-4F49-90C8-72D33C1D69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36FA60-30BE-489E-A82C-0B11AE4D54A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EEB-4F49-90C8-72D33C1D69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8124B1-BB30-4F97-917C-72BA57CA4E1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EEB-4F49-90C8-72D33C1D69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D9F594-9C0C-47CF-8BC0-1C4C2D917F6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EEB-4F49-90C8-72D33C1D69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7EE2EA-ADF8-4221-AAF5-8FDDE45312F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EEB-4F49-90C8-72D33C1D69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964C10-DE98-443D-98AC-2905614702F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EEB-4F49-90C8-72D33C1D69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169CA3-7DD2-43DA-BB54-4D50026C5ED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EEB-4F49-90C8-72D33C1D694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BA453A-C301-4744-B576-A4D436867F9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EEB-4F49-90C8-72D33C1D694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813D7F-A52C-4AED-AA77-F563B70427D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EEB-4F49-90C8-72D33C1D694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EFFB61-DC86-451D-A399-6A45A67B5E5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EEB-4F49-90C8-72D33C1D694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C5FBA42-70B9-43E5-AC2E-0883DA0B8D2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EEB-4F49-90C8-72D33C1D694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4E22EFE-8883-445C-B6D5-C953989A008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EEB-4F49-90C8-72D33C1D694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D4A1A11-A0BF-4452-93D5-F2D66ECEEC2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EEB-4F49-90C8-72D33C1D694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76DF82-2C8D-4F6C-8114-7D5EE3934C4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EEB-4F49-90C8-72D33C1D694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16AF7C6-C4B5-424B-ACAC-8C984E3DCFE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EEB-4F49-90C8-72D33C1D694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B4C1EFC-A37A-4ACD-8BB1-A21B7BFC47B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EEB-4F49-90C8-72D33C1D694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8A825C5-3D56-4753-8879-3290D3BDC08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EEB-4F49-90C8-72D33C1D6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Sheet1!$AC$3:$AC$28</c:f>
              <c:numCache>
                <c:formatCode>General</c:formatCode>
                <c:ptCount val="26"/>
                <c:pt idx="0" formatCode="_(* #,##0.00_);_(* \(#,##0.00\);_(* &quot;-&quot;??_);_(@_)">
                  <c:v>18960.311232876713</c:v>
                </c:pt>
                <c:pt idx="1">
                  <c:v>15716.438356164384</c:v>
                </c:pt>
                <c:pt idx="2">
                  <c:v>14441.227730441518</c:v>
                </c:pt>
                <c:pt idx="3">
                  <c:v>17269.708288200796</c:v>
                </c:pt>
                <c:pt idx="4">
                  <c:v>21279.857324840763</c:v>
                </c:pt>
                <c:pt idx="5">
                  <c:v>21814.33920318259</c:v>
                </c:pt>
                <c:pt idx="6">
                  <c:v>24632.369942196525</c:v>
                </c:pt>
                <c:pt idx="7">
                  <c:v>30314.09506085168</c:v>
                </c:pt>
                <c:pt idx="8">
                  <c:v>13534.392014519057</c:v>
                </c:pt>
                <c:pt idx="9">
                  <c:v>16547.330085379381</c:v>
                </c:pt>
                <c:pt idx="10">
                  <c:v>21013.47839699436</c:v>
                </c:pt>
                <c:pt idx="11">
                  <c:v>18473.324043969656</c:v>
                </c:pt>
                <c:pt idx="12">
                  <c:v>17544.361123364211</c:v>
                </c:pt>
                <c:pt idx="13">
                  <c:v>21837.335285505123</c:v>
                </c:pt>
                <c:pt idx="14">
                  <c:v>16327.203065134099</c:v>
                </c:pt>
                <c:pt idx="15">
                  <c:v>19250.496915253363</c:v>
                </c:pt>
                <c:pt idx="16">
                  <c:v>15893.48454863754</c:v>
                </c:pt>
                <c:pt idx="17">
                  <c:v>21169.745605415439</c:v>
                </c:pt>
                <c:pt idx="18">
                  <c:v>21375.011399908799</c:v>
                </c:pt>
                <c:pt idx="19">
                  <c:v>17313.547762998791</c:v>
                </c:pt>
                <c:pt idx="20">
                  <c:v>30300.804916936686</c:v>
                </c:pt>
                <c:pt idx="21">
                  <c:v>10653.5</c:v>
                </c:pt>
                <c:pt idx="22">
                  <c:v>26367.08687175759</c:v>
                </c:pt>
                <c:pt idx="23">
                  <c:v>21912.693043597104</c:v>
                </c:pt>
                <c:pt idx="24">
                  <c:v>31565.925925925927</c:v>
                </c:pt>
                <c:pt idx="25">
                  <c:v>21621.809232428968</c:v>
                </c:pt>
              </c:numCache>
            </c:numRef>
          </c:xVal>
          <c:yVal>
            <c:numRef>
              <c:f>Sheet1!$AD$3:$AD$28</c:f>
              <c:numCache>
                <c:formatCode>General</c:formatCode>
                <c:ptCount val="26"/>
                <c:pt idx="0">
                  <c:v>2.6257534246575343E-2</c:v>
                </c:pt>
                <c:pt idx="1">
                  <c:v>1.3171759747102213E-2</c:v>
                </c:pt>
                <c:pt idx="2">
                  <c:v>1.91711851278079E-2</c:v>
                </c:pt>
                <c:pt idx="3">
                  <c:v>2.3419116273857992E-2</c:v>
                </c:pt>
                <c:pt idx="4">
                  <c:v>4.270063694267516E-2</c:v>
                </c:pt>
                <c:pt idx="5">
                  <c:v>5.7099397414146144E-2</c:v>
                </c:pt>
                <c:pt idx="6">
                  <c:v>5.3032388292503903E-2</c:v>
                </c:pt>
                <c:pt idx="7">
                  <c:v>0.12569483556578592</c:v>
                </c:pt>
                <c:pt idx="8">
                  <c:v>3.871748336358137E-2</c:v>
                </c:pt>
                <c:pt idx="9">
                  <c:v>3.9843712314890742E-2</c:v>
                </c:pt>
                <c:pt idx="10">
                  <c:v>3.1934877896055106E-2</c:v>
                </c:pt>
                <c:pt idx="11">
                  <c:v>2.2727976466945347E-2</c:v>
                </c:pt>
                <c:pt idx="12">
                  <c:v>5.3227466549036907E-2</c:v>
                </c:pt>
                <c:pt idx="13">
                  <c:v>3.0014641288433383E-2</c:v>
                </c:pt>
                <c:pt idx="14">
                  <c:v>2.2441160372194856E-2</c:v>
                </c:pt>
                <c:pt idx="15">
                  <c:v>2.0831719972121118E-2</c:v>
                </c:pt>
                <c:pt idx="16">
                  <c:v>1.1873953417567362E-2</c:v>
                </c:pt>
                <c:pt idx="17">
                  <c:v>2.3965498416857734E-2</c:v>
                </c:pt>
                <c:pt idx="18">
                  <c:v>1.9998697153279916E-2</c:v>
                </c:pt>
                <c:pt idx="19">
                  <c:v>1.8379685610640871E-2</c:v>
                </c:pt>
                <c:pt idx="20">
                  <c:v>8.5069176567402149E-2</c:v>
                </c:pt>
                <c:pt idx="21">
                  <c:v>3.3214285714285717E-2</c:v>
                </c:pt>
                <c:pt idx="22">
                  <c:v>8.9779598850080952E-2</c:v>
                </c:pt>
                <c:pt idx="23">
                  <c:v>6.6147328139948072E-2</c:v>
                </c:pt>
                <c:pt idx="24">
                  <c:v>1.1250348092453356E-2</c:v>
                </c:pt>
                <c:pt idx="25">
                  <c:v>3.0367392348731953E-2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Sheet1!$A$3:$A$28</c15:f>
                <c15:dlblRangeCache>
                  <c:ptCount val="26"/>
                  <c:pt idx="0">
                    <c:v>AG</c:v>
                  </c:pt>
                  <c:pt idx="1">
                    <c:v>AI</c:v>
                  </c:pt>
                  <c:pt idx="2">
                    <c:v>AR</c:v>
                  </c:pt>
                  <c:pt idx="3">
                    <c:v>BE</c:v>
                  </c:pt>
                  <c:pt idx="4">
                    <c:v>BL</c:v>
                  </c:pt>
                  <c:pt idx="5">
                    <c:v>BS</c:v>
                  </c:pt>
                  <c:pt idx="6">
                    <c:v>FR</c:v>
                  </c:pt>
                  <c:pt idx="7">
                    <c:v>GE</c:v>
                  </c:pt>
                  <c:pt idx="8">
                    <c:v>GL</c:v>
                  </c:pt>
                  <c:pt idx="9">
                    <c:v>GR</c:v>
                  </c:pt>
                  <c:pt idx="10">
                    <c:v>JU</c:v>
                  </c:pt>
                  <c:pt idx="11">
                    <c:v>LU</c:v>
                  </c:pt>
                  <c:pt idx="12">
                    <c:v>NE</c:v>
                  </c:pt>
                  <c:pt idx="13">
                    <c:v>NW</c:v>
                  </c:pt>
                  <c:pt idx="14">
                    <c:v>OW</c:v>
                  </c:pt>
                  <c:pt idx="15">
                    <c:v>SG</c:v>
                  </c:pt>
                  <c:pt idx="16">
                    <c:v>SH</c:v>
                  </c:pt>
                  <c:pt idx="17">
                    <c:v>SO</c:v>
                  </c:pt>
                  <c:pt idx="18">
                    <c:v>SZ</c:v>
                  </c:pt>
                  <c:pt idx="19">
                    <c:v>TG</c:v>
                  </c:pt>
                  <c:pt idx="20">
                    <c:v>TI</c:v>
                  </c:pt>
                  <c:pt idx="21">
                    <c:v>UR</c:v>
                  </c:pt>
                  <c:pt idx="22">
                    <c:v>VD</c:v>
                  </c:pt>
                  <c:pt idx="23">
                    <c:v>VS</c:v>
                  </c:pt>
                  <c:pt idx="24">
                    <c:v>ZG</c:v>
                  </c:pt>
                  <c:pt idx="25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6EEB-4F49-90C8-72D33C1D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17680"/>
        <c:axId val="624278672"/>
      </c:scatterChart>
      <c:valAx>
        <c:axId val="626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Kreditvolumen pro Arbeitsstätte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4278672"/>
        <c:crosses val="autoZero"/>
        <c:crossBetween val="midCat"/>
      </c:valAx>
      <c:valAx>
        <c:axId val="624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Covid-19 Fälle pro Arbeitsstätte  (Kanton)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65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31</xdr:row>
      <xdr:rowOff>152400</xdr:rowOff>
    </xdr:from>
    <xdr:to>
      <xdr:col>22</xdr:col>
      <xdr:colOff>457200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9C2B2-F100-4C62-9DD6-E375DBFD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450850</xdr:colOff>
      <xdr:row>34</xdr:row>
      <xdr:rowOff>146050</xdr:rowOff>
    </xdr:from>
    <xdr:to>
      <xdr:col>19</xdr:col>
      <xdr:colOff>203200</xdr:colOff>
      <xdr:row>62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217AD-0A31-416A-AF37-2D8695658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16</xdr:row>
      <xdr:rowOff>0</xdr:rowOff>
    </xdr:from>
    <xdr:to>
      <xdr:col>27</xdr:col>
      <xdr:colOff>444500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63A1E-167B-44C4-955D-B8F0C9AA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9485-72FA-412A-B88F-139658866CB4}">
  <dimension ref="A1:AD62"/>
  <sheetViews>
    <sheetView tabSelected="1" topLeftCell="A10" workbookViewId="0">
      <selection activeCell="R12" sqref="R12"/>
    </sheetView>
  </sheetViews>
  <sheetFormatPr defaultRowHeight="14.5" x14ac:dyDescent="0.35"/>
  <cols>
    <col min="5" max="5" width="16.08984375" bestFit="1" customWidth="1"/>
    <col min="6" max="7" width="16.08984375" customWidth="1"/>
    <col min="20" max="21" width="11.453125" style="11"/>
    <col min="29" max="29" width="9.7265625" bestFit="1" customWidth="1"/>
  </cols>
  <sheetData>
    <row r="1" spans="1:30" x14ac:dyDescent="0.35">
      <c r="A1" s="8" t="s">
        <v>42</v>
      </c>
      <c r="G1" t="s">
        <v>79</v>
      </c>
      <c r="H1" s="8" t="s">
        <v>41</v>
      </c>
      <c r="I1" s="9"/>
      <c r="J1" s="9"/>
      <c r="K1" s="9"/>
      <c r="L1" s="9"/>
      <c r="M1" s="10"/>
      <c r="N1" s="11"/>
      <c r="O1" s="12" t="s">
        <v>30</v>
      </c>
      <c r="P1" s="12"/>
      <c r="Q1" s="12"/>
      <c r="R1" s="12"/>
      <c r="S1" s="12"/>
      <c r="T1" s="8" t="s">
        <v>38</v>
      </c>
      <c r="V1" s="11"/>
      <c r="W1" s="11"/>
      <c r="X1" s="11"/>
      <c r="Y1" s="11"/>
      <c r="Z1" s="13"/>
    </row>
    <row r="2" spans="1:30" ht="22" thickBot="1" x14ac:dyDescent="0.4">
      <c r="A2" t="s">
        <v>26</v>
      </c>
      <c r="B2" t="s">
        <v>27</v>
      </c>
      <c r="C2" t="s">
        <v>28</v>
      </c>
      <c r="D2" t="s">
        <v>29</v>
      </c>
      <c r="E2" t="s">
        <v>44</v>
      </c>
      <c r="G2" t="s">
        <v>52</v>
      </c>
      <c r="H2" s="11" t="s">
        <v>26</v>
      </c>
      <c r="I2" s="14" t="s">
        <v>31</v>
      </c>
      <c r="J2" s="15" t="s">
        <v>32</v>
      </c>
      <c r="K2" s="15" t="s">
        <v>33</v>
      </c>
      <c r="L2" s="15" t="s">
        <v>34</v>
      </c>
      <c r="M2" s="16" t="s">
        <v>35</v>
      </c>
      <c r="N2" s="17" t="s">
        <v>36</v>
      </c>
      <c r="O2" s="15" t="s">
        <v>37</v>
      </c>
      <c r="P2" s="27" t="s">
        <v>47</v>
      </c>
      <c r="Q2" s="27" t="s">
        <v>46</v>
      </c>
      <c r="R2" s="27"/>
      <c r="S2" s="27"/>
      <c r="T2" s="24" t="s">
        <v>39</v>
      </c>
      <c r="U2" t="s">
        <v>40</v>
      </c>
      <c r="V2" s="11"/>
      <c r="W2" s="11" t="s">
        <v>43</v>
      </c>
      <c r="X2" s="11" t="s">
        <v>45</v>
      </c>
      <c r="Y2" s="11"/>
      <c r="Z2" s="11" t="s">
        <v>48</v>
      </c>
      <c r="AA2" s="11" t="s">
        <v>49</v>
      </c>
      <c r="AC2" s="11" t="s">
        <v>80</v>
      </c>
      <c r="AD2" s="11" t="s">
        <v>81</v>
      </c>
    </row>
    <row r="3" spans="1:30" ht="15" thickBot="1" x14ac:dyDescent="0.4">
      <c r="A3" s="4" t="s">
        <v>18</v>
      </c>
      <c r="B3" s="5">
        <v>41592</v>
      </c>
      <c r="C3" s="6">
        <v>6.2E-2</v>
      </c>
      <c r="D3" s="6">
        <v>5.8000000000000003E-2</v>
      </c>
      <c r="E3" s="25">
        <f>D3*14914.9*1000000</f>
        <v>865064200</v>
      </c>
      <c r="F3" t="s">
        <v>18</v>
      </c>
      <c r="G3">
        <v>45625</v>
      </c>
      <c r="H3" s="11" t="s">
        <v>18</v>
      </c>
      <c r="I3" s="18">
        <v>678207</v>
      </c>
      <c r="J3" s="18">
        <v>137245</v>
      </c>
      <c r="K3" s="18">
        <v>421254</v>
      </c>
      <c r="L3" s="18">
        <v>119708</v>
      </c>
      <c r="M3" s="18">
        <v>370533</v>
      </c>
      <c r="N3" s="18">
        <v>206174</v>
      </c>
      <c r="O3" s="18">
        <v>101500</v>
      </c>
      <c r="P3" s="29">
        <f>L3/I3</f>
        <v>0.17650658279846712</v>
      </c>
      <c r="Q3" s="30">
        <f>AVERAGE(P3:P28)</f>
        <v>0.19102207710199687</v>
      </c>
      <c r="R3" s="18"/>
      <c r="S3" s="18"/>
      <c r="T3">
        <v>1198</v>
      </c>
      <c r="U3">
        <v>45</v>
      </c>
      <c r="V3" s="11"/>
      <c r="W3" s="26">
        <f>E3/I3</f>
        <v>1275.5164721095477</v>
      </c>
      <c r="X3" s="11">
        <f>T3/I3</f>
        <v>1.7664223459799148E-3</v>
      </c>
      <c r="Y3" s="11"/>
      <c r="Z3" s="11"/>
      <c r="AA3">
        <f>IF($P3&lt;=$Q$3,X3,"#NA")</f>
        <v>1.7664223459799148E-3</v>
      </c>
      <c r="AC3" s="31">
        <f>E3/G3</f>
        <v>18960.311232876713</v>
      </c>
      <c r="AD3">
        <f>T3/G3</f>
        <v>2.6257534246575343E-2</v>
      </c>
    </row>
    <row r="4" spans="1:30" ht="15.5" thickTop="1" thickBot="1" x14ac:dyDescent="0.4">
      <c r="A4" s="7" t="s">
        <v>15</v>
      </c>
      <c r="B4" s="1">
        <v>989</v>
      </c>
      <c r="C4" s="3">
        <v>1E-3</v>
      </c>
      <c r="D4" s="3">
        <v>2E-3</v>
      </c>
      <c r="E4" s="25">
        <f t="shared" ref="E4:E28" si="0">D4*14914.9*1000000</f>
        <v>29829800</v>
      </c>
      <c r="F4" t="s">
        <v>15</v>
      </c>
      <c r="G4">
        <v>1898</v>
      </c>
      <c r="H4" s="11" t="s">
        <v>15</v>
      </c>
      <c r="I4" s="18">
        <v>16145</v>
      </c>
      <c r="J4" s="18">
        <v>3424</v>
      </c>
      <c r="K4" s="18">
        <v>9630</v>
      </c>
      <c r="L4" s="18">
        <v>3091</v>
      </c>
      <c r="M4" s="18">
        <v>0</v>
      </c>
      <c r="N4" s="18">
        <v>0</v>
      </c>
      <c r="O4" s="18">
        <v>16145</v>
      </c>
      <c r="P4" s="29">
        <f t="shared" ref="P4:P28" si="1">L4/I4</f>
        <v>0.19145246206255806</v>
      </c>
      <c r="Q4" s="18"/>
      <c r="R4" s="18"/>
      <c r="S4" s="18"/>
      <c r="T4">
        <v>25</v>
      </c>
      <c r="U4">
        <v>0</v>
      </c>
      <c r="V4" s="13"/>
      <c r="W4" s="26">
        <f t="shared" ref="W4:W28" si="2">E4/I4</f>
        <v>1847.6184577268505</v>
      </c>
      <c r="X4" s="11">
        <f t="shared" ref="X4:X28" si="3">T4/I4</f>
        <v>1.548467017652524E-3</v>
      </c>
      <c r="Y4" s="13"/>
      <c r="Z4" s="11">
        <f t="shared" ref="Z4:Z26" si="4">IF($P4&gt;$Q$3,X4,"#NA")</f>
        <v>1.548467017652524E-3</v>
      </c>
      <c r="AC4" s="32">
        <f t="shared" ref="AC4:AC28" si="5">E4/G4</f>
        <v>15716.438356164384</v>
      </c>
      <c r="AD4">
        <f t="shared" ref="AD4:AD28" si="6">T4/G4</f>
        <v>1.3171759747102213E-2</v>
      </c>
    </row>
    <row r="5" spans="1:30" ht="15.5" thickTop="1" thickBot="1" x14ac:dyDescent="0.4">
      <c r="A5" s="7" t="s">
        <v>14</v>
      </c>
      <c r="B5" s="2">
        <v>3086</v>
      </c>
      <c r="C5" s="3">
        <v>5.0000000000000001E-3</v>
      </c>
      <c r="D5" s="3">
        <v>5.0000000000000001E-3</v>
      </c>
      <c r="E5" s="25">
        <f t="shared" si="0"/>
        <v>74574500</v>
      </c>
      <c r="F5" t="s">
        <v>14</v>
      </c>
      <c r="G5">
        <v>5164</v>
      </c>
      <c r="H5" s="11" t="s">
        <v>14</v>
      </c>
      <c r="I5" s="18">
        <v>55234</v>
      </c>
      <c r="J5" s="18">
        <v>11128</v>
      </c>
      <c r="K5" s="18">
        <v>33220</v>
      </c>
      <c r="L5" s="18">
        <v>10886</v>
      </c>
      <c r="M5" s="18">
        <v>15745</v>
      </c>
      <c r="N5" s="18">
        <v>26569</v>
      </c>
      <c r="O5" s="18">
        <v>12920</v>
      </c>
      <c r="P5" s="29">
        <f t="shared" si="1"/>
        <v>0.19708874968316617</v>
      </c>
      <c r="Q5" s="18"/>
      <c r="R5" s="18"/>
      <c r="S5" s="18"/>
      <c r="T5">
        <v>99</v>
      </c>
      <c r="U5">
        <v>3</v>
      </c>
      <c r="V5" s="13"/>
      <c r="W5" s="26">
        <f t="shared" si="2"/>
        <v>1350.1557011985371</v>
      </c>
      <c r="X5" s="11">
        <f t="shared" si="3"/>
        <v>1.7923742622297861E-3</v>
      </c>
      <c r="Y5" s="13"/>
      <c r="Z5" s="11">
        <f t="shared" si="4"/>
        <v>1.7923742622297861E-3</v>
      </c>
      <c r="AC5" s="32">
        <f t="shared" si="5"/>
        <v>14441.227730441518</v>
      </c>
      <c r="AD5">
        <f t="shared" si="6"/>
        <v>1.91711851278079E-2</v>
      </c>
    </row>
    <row r="6" spans="1:30" ht="15.5" thickTop="1" thickBot="1" x14ac:dyDescent="0.4">
      <c r="A6" s="7" t="s">
        <v>1</v>
      </c>
      <c r="B6" s="2">
        <v>78278</v>
      </c>
      <c r="C6" s="3">
        <v>0.11700000000000001</v>
      </c>
      <c r="D6" s="3">
        <v>9.2999999999999999E-2</v>
      </c>
      <c r="E6" s="25">
        <f t="shared" si="0"/>
        <v>1387085699.9999998</v>
      </c>
      <c r="F6" t="s">
        <v>1</v>
      </c>
      <c r="G6">
        <v>80319</v>
      </c>
      <c r="H6" s="11" t="s">
        <v>1</v>
      </c>
      <c r="I6" s="18">
        <v>1034977</v>
      </c>
      <c r="J6" s="18">
        <v>197081</v>
      </c>
      <c r="K6" s="18">
        <v>622412</v>
      </c>
      <c r="L6" s="18">
        <v>215484</v>
      </c>
      <c r="M6" s="18">
        <v>543353</v>
      </c>
      <c r="N6" s="18">
        <v>229573</v>
      </c>
      <c r="O6" s="18">
        <v>262051</v>
      </c>
      <c r="P6" s="29">
        <f t="shared" si="1"/>
        <v>0.20820172815434546</v>
      </c>
      <c r="Q6" s="18"/>
      <c r="R6" s="18"/>
      <c r="S6" s="18"/>
      <c r="T6">
        <v>1881</v>
      </c>
      <c r="U6">
        <v>96</v>
      </c>
      <c r="V6" s="13"/>
      <c r="W6" s="26">
        <f t="shared" si="2"/>
        <v>1340.2092027165818</v>
      </c>
      <c r="X6" s="11">
        <f t="shared" si="3"/>
        <v>1.8174316917187532E-3</v>
      </c>
      <c r="Y6" s="11"/>
      <c r="Z6" s="11">
        <f t="shared" si="4"/>
        <v>1.8174316917187532E-3</v>
      </c>
      <c r="AC6" s="32">
        <f t="shared" si="5"/>
        <v>17269.708288200796</v>
      </c>
      <c r="AD6">
        <f t="shared" si="6"/>
        <v>2.3419116273857992E-2</v>
      </c>
    </row>
    <row r="7" spans="1:30" ht="15.5" thickTop="1" thickBot="1" x14ac:dyDescent="0.4">
      <c r="A7" s="7" t="s">
        <v>12</v>
      </c>
      <c r="B7" s="2">
        <v>20347</v>
      </c>
      <c r="C7" s="3">
        <v>0.03</v>
      </c>
      <c r="D7" s="3">
        <v>2.8000000000000001E-2</v>
      </c>
      <c r="E7" s="25">
        <f t="shared" si="0"/>
        <v>417617200</v>
      </c>
      <c r="F7" t="s">
        <v>12</v>
      </c>
      <c r="G7">
        <v>19625</v>
      </c>
      <c r="H7" s="11" t="s">
        <v>12</v>
      </c>
      <c r="I7" s="18">
        <v>288132</v>
      </c>
      <c r="J7" s="18">
        <v>55328</v>
      </c>
      <c r="K7" s="18">
        <v>169597</v>
      </c>
      <c r="L7" s="18">
        <v>63207</v>
      </c>
      <c r="M7" s="18">
        <v>196108</v>
      </c>
      <c r="N7" s="18">
        <v>85166</v>
      </c>
      <c r="O7" s="18">
        <v>6858</v>
      </c>
      <c r="P7" s="29">
        <f t="shared" si="1"/>
        <v>0.21936820623880721</v>
      </c>
      <c r="Q7" s="18"/>
      <c r="R7" s="18"/>
      <c r="S7" s="18"/>
      <c r="T7">
        <v>838</v>
      </c>
      <c r="U7">
        <v>35</v>
      </c>
      <c r="V7" s="11"/>
      <c r="W7" s="26">
        <f t="shared" si="2"/>
        <v>1449.3954159898935</v>
      </c>
      <c r="X7" s="11">
        <f t="shared" si="3"/>
        <v>2.9083892105007426E-3</v>
      </c>
      <c r="Y7" s="11"/>
      <c r="Z7" s="11">
        <f t="shared" si="4"/>
        <v>2.9083892105007426E-3</v>
      </c>
      <c r="AC7" s="32">
        <f t="shared" si="5"/>
        <v>21279.857324840763</v>
      </c>
      <c r="AD7">
        <f t="shared" si="6"/>
        <v>4.270063694267516E-2</v>
      </c>
    </row>
    <row r="8" spans="1:30" ht="15.5" thickTop="1" thickBot="1" x14ac:dyDescent="0.4">
      <c r="A8" s="7" t="s">
        <v>11</v>
      </c>
      <c r="B8" s="2">
        <v>35955</v>
      </c>
      <c r="C8" s="3">
        <v>5.3999999999999999E-2</v>
      </c>
      <c r="D8" s="3">
        <v>2.5000000000000001E-2</v>
      </c>
      <c r="E8" s="25">
        <f t="shared" si="0"/>
        <v>372872500</v>
      </c>
      <c r="F8" t="s">
        <v>11</v>
      </c>
      <c r="G8">
        <v>17093</v>
      </c>
      <c r="H8" s="11" t="s">
        <v>11</v>
      </c>
      <c r="I8" s="18">
        <v>194766</v>
      </c>
      <c r="J8" s="18">
        <v>33585</v>
      </c>
      <c r="K8" s="18">
        <v>122466</v>
      </c>
      <c r="L8" s="18">
        <v>38715</v>
      </c>
      <c r="M8" s="18">
        <v>194766</v>
      </c>
      <c r="N8" s="18">
        <v>0</v>
      </c>
      <c r="O8" s="18">
        <v>0</v>
      </c>
      <c r="P8" s="29">
        <f t="shared" si="1"/>
        <v>0.19877699393117895</v>
      </c>
      <c r="Q8" s="18"/>
      <c r="R8" s="18"/>
      <c r="S8" s="18"/>
      <c r="T8">
        <v>976</v>
      </c>
      <c r="U8">
        <v>50</v>
      </c>
      <c r="V8" s="11"/>
      <c r="W8" s="26">
        <f t="shared" si="2"/>
        <v>1914.4640234948606</v>
      </c>
      <c r="X8" s="11">
        <f t="shared" si="3"/>
        <v>5.0111415750182268E-3</v>
      </c>
      <c r="Y8" s="11"/>
      <c r="Z8" s="11">
        <f t="shared" si="4"/>
        <v>5.0111415750182268E-3</v>
      </c>
      <c r="AC8" s="32">
        <f t="shared" si="5"/>
        <v>21814.33920318259</v>
      </c>
      <c r="AD8">
        <f t="shared" si="6"/>
        <v>5.7099397414146144E-2</v>
      </c>
    </row>
    <row r="9" spans="1:30" ht="15.5" thickTop="1" thickBot="1" x14ac:dyDescent="0.4">
      <c r="A9" s="7" t="s">
        <v>9</v>
      </c>
      <c r="B9" s="2">
        <v>18635</v>
      </c>
      <c r="C9" s="3">
        <v>2.8000000000000001E-2</v>
      </c>
      <c r="D9" s="3">
        <v>3.5999999999999997E-2</v>
      </c>
      <c r="E9" s="25">
        <f t="shared" si="0"/>
        <v>536936399.99999988</v>
      </c>
      <c r="F9" t="s">
        <v>9</v>
      </c>
      <c r="G9">
        <v>21798</v>
      </c>
      <c r="H9" s="11" t="s">
        <v>9</v>
      </c>
      <c r="I9" s="18">
        <v>318714</v>
      </c>
      <c r="J9" s="18">
        <v>71206</v>
      </c>
      <c r="K9" s="18">
        <v>197382</v>
      </c>
      <c r="L9" s="18">
        <v>50126</v>
      </c>
      <c r="M9" s="18">
        <v>104670</v>
      </c>
      <c r="N9" s="18">
        <v>133895</v>
      </c>
      <c r="O9" s="18">
        <v>80149</v>
      </c>
      <c r="P9" s="29">
        <f t="shared" si="1"/>
        <v>0.15727580212980918</v>
      </c>
      <c r="Q9" s="18"/>
      <c r="R9" s="18"/>
      <c r="S9" s="18"/>
      <c r="T9">
        <v>1156</v>
      </c>
      <c r="U9">
        <v>84</v>
      </c>
      <c r="V9" s="11"/>
      <c r="W9" s="26">
        <f t="shared" si="2"/>
        <v>1684.6966245599499</v>
      </c>
      <c r="X9" s="11">
        <f t="shared" si="3"/>
        <v>3.6270763129325977E-3</v>
      </c>
      <c r="Y9" s="11"/>
      <c r="Z9" s="11"/>
      <c r="AA9">
        <f t="shared" ref="AA9:AA28" si="7">IF($P9&lt;=$Q$3,X9,"#NA")</f>
        <v>3.6270763129325977E-3</v>
      </c>
      <c r="AC9" s="32">
        <f t="shared" si="5"/>
        <v>24632.369942196525</v>
      </c>
      <c r="AD9">
        <f t="shared" si="6"/>
        <v>5.3032388292503903E-2</v>
      </c>
    </row>
    <row r="10" spans="1:30" ht="15.5" thickTop="1" thickBot="1" x14ac:dyDescent="0.4">
      <c r="A10" s="7" t="s">
        <v>24</v>
      </c>
      <c r="B10" s="2">
        <v>49467</v>
      </c>
      <c r="C10" s="3">
        <v>7.3999999999999996E-2</v>
      </c>
      <c r="D10" s="3">
        <v>8.3000000000000004E-2</v>
      </c>
      <c r="E10" s="25">
        <f t="shared" si="0"/>
        <v>1237936700</v>
      </c>
      <c r="F10" t="s">
        <v>24</v>
      </c>
      <c r="G10">
        <v>40837</v>
      </c>
      <c r="H10" s="11" t="s">
        <v>24</v>
      </c>
      <c r="I10" s="18">
        <v>499480</v>
      </c>
      <c r="J10" s="18">
        <v>105511</v>
      </c>
      <c r="K10" s="18">
        <v>312012</v>
      </c>
      <c r="L10" s="18">
        <v>81957</v>
      </c>
      <c r="M10" s="18">
        <v>455141</v>
      </c>
      <c r="N10" s="18">
        <v>44339</v>
      </c>
      <c r="O10" s="18">
        <v>0</v>
      </c>
      <c r="P10" s="29">
        <f t="shared" si="1"/>
        <v>0.16408464803395531</v>
      </c>
      <c r="Q10" s="18"/>
      <c r="R10" s="18"/>
      <c r="S10" s="18"/>
      <c r="T10">
        <v>5133</v>
      </c>
      <c r="U10">
        <v>279</v>
      </c>
      <c r="V10" s="11"/>
      <c r="W10" s="26">
        <f t="shared" si="2"/>
        <v>2478.4509890285899</v>
      </c>
      <c r="X10" s="11">
        <f t="shared" si="3"/>
        <v>1.0276687755265477E-2</v>
      </c>
      <c r="Y10" s="11"/>
      <c r="Z10" s="11"/>
      <c r="AA10">
        <f t="shared" si="7"/>
        <v>1.0276687755265477E-2</v>
      </c>
      <c r="AC10" s="32">
        <f t="shared" si="5"/>
        <v>30314.09506085168</v>
      </c>
      <c r="AD10">
        <f t="shared" si="6"/>
        <v>0.12569483556578592</v>
      </c>
    </row>
    <row r="11" spans="1:30" ht="15.5" thickTop="1" thickBot="1" x14ac:dyDescent="0.4">
      <c r="A11" s="7" t="s">
        <v>7</v>
      </c>
      <c r="B11" s="2">
        <v>2764</v>
      </c>
      <c r="C11" s="3">
        <v>4.0000000000000001E-3</v>
      </c>
      <c r="D11" s="3">
        <v>3.0000000000000001E-3</v>
      </c>
      <c r="E11" s="25">
        <f t="shared" si="0"/>
        <v>44744700</v>
      </c>
      <c r="F11" t="s">
        <v>7</v>
      </c>
      <c r="G11">
        <v>3306</v>
      </c>
      <c r="H11" s="11" t="s">
        <v>7</v>
      </c>
      <c r="I11" s="18">
        <v>40403</v>
      </c>
      <c r="J11" s="18">
        <v>7726</v>
      </c>
      <c r="K11" s="18">
        <v>24566</v>
      </c>
      <c r="L11" s="18">
        <v>8111</v>
      </c>
      <c r="M11" s="18">
        <v>30909</v>
      </c>
      <c r="N11" s="18">
        <v>0</v>
      </c>
      <c r="O11" s="18">
        <v>9494</v>
      </c>
      <c r="P11" s="29">
        <f t="shared" si="1"/>
        <v>0.2007524193747989</v>
      </c>
      <c r="Q11" s="18"/>
      <c r="R11" s="18"/>
      <c r="S11" s="18"/>
      <c r="T11">
        <v>128</v>
      </c>
      <c r="U11">
        <v>12</v>
      </c>
      <c r="V11" s="11"/>
      <c r="W11" s="26">
        <f t="shared" si="2"/>
        <v>1107.4598420909338</v>
      </c>
      <c r="X11" s="11">
        <f t="shared" si="3"/>
        <v>3.168081578100636E-3</v>
      </c>
      <c r="Y11" s="11"/>
      <c r="Z11" s="11">
        <f t="shared" si="4"/>
        <v>3.168081578100636E-3</v>
      </c>
      <c r="AC11" s="32">
        <f t="shared" si="5"/>
        <v>13534.392014519057</v>
      </c>
      <c r="AD11">
        <f t="shared" si="6"/>
        <v>3.871748336358137E-2</v>
      </c>
    </row>
    <row r="12" spans="1:30" ht="15.5" thickTop="1" thickBot="1" x14ac:dyDescent="0.4">
      <c r="A12" s="7" t="s">
        <v>17</v>
      </c>
      <c r="B12" s="2">
        <v>14020</v>
      </c>
      <c r="C12" s="3">
        <v>2.1000000000000001E-2</v>
      </c>
      <c r="D12" s="3">
        <v>2.3E-2</v>
      </c>
      <c r="E12" s="25">
        <f t="shared" si="0"/>
        <v>343042699.99999994</v>
      </c>
      <c r="F12" t="s">
        <v>17</v>
      </c>
      <c r="G12">
        <v>20731</v>
      </c>
      <c r="H12" s="11" t="s">
        <v>17</v>
      </c>
      <c r="I12" s="18">
        <v>198379</v>
      </c>
      <c r="J12" s="18">
        <v>35687</v>
      </c>
      <c r="K12" s="18">
        <v>120386</v>
      </c>
      <c r="L12" s="18">
        <v>42306</v>
      </c>
      <c r="M12" s="18">
        <v>64561</v>
      </c>
      <c r="N12" s="18">
        <v>24381</v>
      </c>
      <c r="O12" s="18">
        <v>109437</v>
      </c>
      <c r="P12" s="29">
        <f t="shared" si="1"/>
        <v>0.21325845981681529</v>
      </c>
      <c r="Q12" s="18"/>
      <c r="R12" s="18"/>
      <c r="S12" s="18"/>
      <c r="T12">
        <v>826</v>
      </c>
      <c r="U12">
        <v>48</v>
      </c>
      <c r="V12" s="11"/>
      <c r="W12" s="26">
        <f t="shared" si="2"/>
        <v>1729.2289002364159</v>
      </c>
      <c r="X12" s="11">
        <f t="shared" si="3"/>
        <v>4.163747170819492E-3</v>
      </c>
      <c r="Y12" s="11"/>
      <c r="Z12" s="11">
        <f t="shared" si="4"/>
        <v>4.163747170819492E-3</v>
      </c>
      <c r="AC12" s="32">
        <f t="shared" si="5"/>
        <v>16547.330085379381</v>
      </c>
      <c r="AD12">
        <f t="shared" si="6"/>
        <v>3.9843712314890742E-2</v>
      </c>
    </row>
    <row r="13" spans="1:30" ht="15.5" thickTop="1" thickBot="1" x14ac:dyDescent="0.4">
      <c r="A13" s="7" t="s">
        <v>25</v>
      </c>
      <c r="B13" s="2">
        <v>4629</v>
      </c>
      <c r="C13" s="3">
        <v>7.0000000000000001E-3</v>
      </c>
      <c r="D13" s="3">
        <v>8.9999999999999993E-3</v>
      </c>
      <c r="E13" s="25">
        <f t="shared" si="0"/>
        <v>134234099.99999997</v>
      </c>
      <c r="F13" t="s">
        <v>25</v>
      </c>
      <c r="G13">
        <v>6388</v>
      </c>
      <c r="H13" s="19" t="s">
        <v>25</v>
      </c>
      <c r="I13" s="18">
        <v>73419</v>
      </c>
      <c r="J13" s="18">
        <v>15395</v>
      </c>
      <c r="K13" s="18">
        <v>42692</v>
      </c>
      <c r="L13" s="18">
        <v>15332</v>
      </c>
      <c r="M13" s="18">
        <v>24996</v>
      </c>
      <c r="N13" s="18">
        <v>14133</v>
      </c>
      <c r="O13" s="18">
        <v>34290</v>
      </c>
      <c r="P13" s="29">
        <f t="shared" si="1"/>
        <v>0.20882877729198163</v>
      </c>
      <c r="Q13" s="18"/>
      <c r="R13" s="18"/>
      <c r="S13" s="18"/>
      <c r="T13">
        <v>204</v>
      </c>
      <c r="U13">
        <v>7</v>
      </c>
      <c r="V13" s="11"/>
      <c r="W13" s="26">
        <f t="shared" si="2"/>
        <v>1828.3291790953292</v>
      </c>
      <c r="X13" s="11">
        <f t="shared" si="3"/>
        <v>2.7785723041719446E-3</v>
      </c>
      <c r="Y13" s="11"/>
      <c r="Z13" s="11">
        <f t="shared" si="4"/>
        <v>2.7785723041719446E-3</v>
      </c>
      <c r="AC13" s="32">
        <f t="shared" si="5"/>
        <v>21013.47839699436</v>
      </c>
      <c r="AD13">
        <f t="shared" si="6"/>
        <v>3.1934877896055106E-2</v>
      </c>
    </row>
    <row r="14" spans="1:30" ht="15.5" thickTop="1" thickBot="1" x14ac:dyDescent="0.4">
      <c r="A14" s="7" t="s">
        <v>2</v>
      </c>
      <c r="B14" s="2">
        <v>26992</v>
      </c>
      <c r="C14" s="3">
        <v>0.04</v>
      </c>
      <c r="D14" s="3">
        <v>0.04</v>
      </c>
      <c r="E14" s="25">
        <f t="shared" si="0"/>
        <v>596596000</v>
      </c>
      <c r="F14" t="s">
        <v>2</v>
      </c>
      <c r="G14">
        <v>32295</v>
      </c>
      <c r="H14" s="11" t="s">
        <v>2</v>
      </c>
      <c r="I14" s="18">
        <v>409557</v>
      </c>
      <c r="J14" s="18">
        <v>83363</v>
      </c>
      <c r="K14" s="18">
        <v>254126</v>
      </c>
      <c r="L14" s="18">
        <v>72068</v>
      </c>
      <c r="M14" s="18">
        <v>214883</v>
      </c>
      <c r="N14" s="18">
        <v>46250</v>
      </c>
      <c r="O14" s="18">
        <v>148424</v>
      </c>
      <c r="P14" s="29">
        <f t="shared" si="1"/>
        <v>0.1759657385907212</v>
      </c>
      <c r="Q14" s="18"/>
      <c r="R14" s="18"/>
      <c r="S14" s="18"/>
      <c r="T14">
        <v>734</v>
      </c>
      <c r="U14">
        <v>20</v>
      </c>
      <c r="V14" s="11"/>
      <c r="W14" s="26">
        <f t="shared" si="2"/>
        <v>1456.6861267174045</v>
      </c>
      <c r="X14" s="11">
        <f t="shared" si="3"/>
        <v>1.7921803314312782E-3</v>
      </c>
      <c r="Y14" s="11"/>
      <c r="Z14" s="11"/>
      <c r="AA14">
        <f t="shared" si="7"/>
        <v>1.7921803314312782E-3</v>
      </c>
      <c r="AC14" s="32">
        <f t="shared" si="5"/>
        <v>18473.324043969656</v>
      </c>
      <c r="AD14">
        <f t="shared" si="6"/>
        <v>2.2727976466945347E-2</v>
      </c>
    </row>
    <row r="15" spans="1:30" ht="15.5" thickTop="1" thickBot="1" x14ac:dyDescent="0.4">
      <c r="A15" s="7" t="s">
        <v>23</v>
      </c>
      <c r="B15" s="2">
        <v>15435</v>
      </c>
      <c r="C15" s="3">
        <v>2.3E-2</v>
      </c>
      <c r="D15" s="3">
        <v>1.6E-2</v>
      </c>
      <c r="E15" s="25">
        <f t="shared" si="0"/>
        <v>238638400</v>
      </c>
      <c r="F15" t="s">
        <v>23</v>
      </c>
      <c r="G15">
        <v>13602</v>
      </c>
      <c r="H15" s="11" t="s">
        <v>23</v>
      </c>
      <c r="I15" s="18">
        <v>176850</v>
      </c>
      <c r="J15" s="18">
        <v>37361</v>
      </c>
      <c r="K15" s="18">
        <v>105812</v>
      </c>
      <c r="L15" s="18">
        <v>33677</v>
      </c>
      <c r="M15" s="18">
        <v>103062</v>
      </c>
      <c r="N15" s="18">
        <v>52257</v>
      </c>
      <c r="O15" s="18">
        <v>21531</v>
      </c>
      <c r="P15" s="29">
        <f t="shared" si="1"/>
        <v>0.19042691546508339</v>
      </c>
      <c r="Q15" s="18"/>
      <c r="R15" s="18"/>
      <c r="S15" s="18"/>
      <c r="T15">
        <v>724</v>
      </c>
      <c r="U15">
        <v>83</v>
      </c>
      <c r="V15" s="11"/>
      <c r="W15" s="26">
        <f t="shared" si="2"/>
        <v>1349.3830930166807</v>
      </c>
      <c r="X15" s="11">
        <f t="shared" si="3"/>
        <v>4.0938648572236358E-3</v>
      </c>
      <c r="Y15" s="11"/>
      <c r="Z15" s="11"/>
      <c r="AA15">
        <f t="shared" si="7"/>
        <v>4.0938648572236358E-3</v>
      </c>
      <c r="AC15" s="32">
        <f t="shared" si="5"/>
        <v>17544.361123364211</v>
      </c>
      <c r="AD15">
        <f t="shared" si="6"/>
        <v>5.3227466549036907E-2</v>
      </c>
    </row>
    <row r="16" spans="1:30" ht="15.5" thickTop="1" thickBot="1" x14ac:dyDescent="0.4">
      <c r="A16" s="7" t="s">
        <v>6</v>
      </c>
      <c r="B16" s="2">
        <v>3050</v>
      </c>
      <c r="C16" s="3">
        <v>5.0000000000000001E-3</v>
      </c>
      <c r="D16" s="3">
        <v>6.0000000000000001E-3</v>
      </c>
      <c r="E16" s="25">
        <f t="shared" si="0"/>
        <v>89489400</v>
      </c>
      <c r="F16" t="s">
        <v>6</v>
      </c>
      <c r="G16">
        <v>4098</v>
      </c>
      <c r="H16" s="11" t="s">
        <v>6</v>
      </c>
      <c r="I16" s="18">
        <v>43223</v>
      </c>
      <c r="J16" s="18">
        <v>7884</v>
      </c>
      <c r="K16" s="18">
        <v>26552</v>
      </c>
      <c r="L16" s="18">
        <v>8787</v>
      </c>
      <c r="M16" s="18">
        <v>16097</v>
      </c>
      <c r="N16" s="18">
        <v>5777</v>
      </c>
      <c r="O16" s="18">
        <v>21349</v>
      </c>
      <c r="P16" s="29">
        <f t="shared" si="1"/>
        <v>0.20329454225759433</v>
      </c>
      <c r="Q16" s="18"/>
      <c r="R16" s="18"/>
      <c r="S16" s="18"/>
      <c r="T16">
        <v>123</v>
      </c>
      <c r="U16">
        <v>3</v>
      </c>
      <c r="V16" s="11"/>
      <c r="W16" s="26">
        <f t="shared" si="2"/>
        <v>2070.4115864238947</v>
      </c>
      <c r="X16" s="11">
        <f t="shared" si="3"/>
        <v>2.8457071466580293E-3</v>
      </c>
      <c r="Y16" s="11"/>
      <c r="Z16" s="11">
        <f t="shared" si="4"/>
        <v>2.8457071466580293E-3</v>
      </c>
      <c r="AC16" s="32">
        <f t="shared" si="5"/>
        <v>21837.335285505123</v>
      </c>
      <c r="AD16">
        <f t="shared" si="6"/>
        <v>3.0014641288433383E-2</v>
      </c>
    </row>
    <row r="17" spans="1:30" ht="15.5" thickTop="1" thickBot="1" x14ac:dyDescent="0.4">
      <c r="A17" s="7" t="s">
        <v>5</v>
      </c>
      <c r="B17" s="2">
        <v>2510</v>
      </c>
      <c r="C17" s="3">
        <v>4.0000000000000001E-3</v>
      </c>
      <c r="D17" s="3">
        <v>4.0000000000000001E-3</v>
      </c>
      <c r="E17" s="25">
        <f t="shared" si="0"/>
        <v>59659600</v>
      </c>
      <c r="F17" t="s">
        <v>5</v>
      </c>
      <c r="G17">
        <v>3654</v>
      </c>
      <c r="H17" s="11" t="s">
        <v>5</v>
      </c>
      <c r="I17" s="18">
        <v>37841</v>
      </c>
      <c r="J17" s="18">
        <v>7639</v>
      </c>
      <c r="K17" s="18">
        <v>23100</v>
      </c>
      <c r="L17" s="18">
        <v>7102</v>
      </c>
      <c r="M17" s="18">
        <v>10368</v>
      </c>
      <c r="N17" s="18">
        <v>0</v>
      </c>
      <c r="O17" s="18">
        <v>27473</v>
      </c>
      <c r="P17" s="29">
        <f t="shared" si="1"/>
        <v>0.1876800295975265</v>
      </c>
      <c r="Q17" s="18"/>
      <c r="R17" s="18"/>
      <c r="S17" s="18"/>
      <c r="T17">
        <v>82</v>
      </c>
      <c r="U17">
        <v>0</v>
      </c>
      <c r="V17" s="11"/>
      <c r="W17" s="26">
        <f t="shared" si="2"/>
        <v>1576.5862424354536</v>
      </c>
      <c r="X17" s="11">
        <f t="shared" si="3"/>
        <v>2.1669617610528265E-3</v>
      </c>
      <c r="Y17" s="11"/>
      <c r="Z17" s="11"/>
      <c r="AA17">
        <f t="shared" si="7"/>
        <v>2.1669617610528265E-3</v>
      </c>
      <c r="AC17" s="32">
        <f t="shared" si="5"/>
        <v>16327.203065134099</v>
      </c>
      <c r="AD17">
        <f t="shared" si="6"/>
        <v>2.2441160372194856E-2</v>
      </c>
    </row>
    <row r="18" spans="1:30" ht="15.5" thickTop="1" thickBot="1" x14ac:dyDescent="0.4">
      <c r="A18" s="7" t="s">
        <v>16</v>
      </c>
      <c r="B18" s="2">
        <v>36794</v>
      </c>
      <c r="C18" s="3">
        <v>5.5E-2</v>
      </c>
      <c r="D18" s="3">
        <v>0.05</v>
      </c>
      <c r="E18" s="25">
        <f t="shared" si="0"/>
        <v>745745000</v>
      </c>
      <c r="F18" t="s">
        <v>16</v>
      </c>
      <c r="G18">
        <v>38739</v>
      </c>
      <c r="H18" s="11" t="s">
        <v>16</v>
      </c>
      <c r="I18" s="18">
        <v>507697</v>
      </c>
      <c r="J18" s="18">
        <v>104248</v>
      </c>
      <c r="K18" s="18">
        <v>310799</v>
      </c>
      <c r="L18" s="18">
        <v>92650</v>
      </c>
      <c r="M18" s="18">
        <v>351835</v>
      </c>
      <c r="N18" s="18">
        <v>66645</v>
      </c>
      <c r="O18" s="18">
        <v>89217</v>
      </c>
      <c r="P18" s="29">
        <f t="shared" si="1"/>
        <v>0.18249073758560716</v>
      </c>
      <c r="Q18" s="18"/>
      <c r="R18" s="18"/>
      <c r="S18" s="18"/>
      <c r="T18">
        <v>807</v>
      </c>
      <c r="U18">
        <v>36</v>
      </c>
      <c r="V18" s="11"/>
      <c r="W18" s="26">
        <f t="shared" si="2"/>
        <v>1468.8780906721922</v>
      </c>
      <c r="X18" s="11">
        <f t="shared" si="3"/>
        <v>1.5895307634277926E-3</v>
      </c>
      <c r="Y18" s="11"/>
      <c r="Z18" s="11"/>
      <c r="AA18">
        <f t="shared" si="7"/>
        <v>1.5895307634277926E-3</v>
      </c>
      <c r="AC18" s="32">
        <f t="shared" si="5"/>
        <v>19250.496915253363</v>
      </c>
      <c r="AD18">
        <f t="shared" si="6"/>
        <v>2.0831719972121118E-2</v>
      </c>
    </row>
    <row r="19" spans="1:30" ht="15.5" thickTop="1" thickBot="1" x14ac:dyDescent="0.4">
      <c r="A19" s="7" t="s">
        <v>13</v>
      </c>
      <c r="B19" s="2">
        <v>6963</v>
      </c>
      <c r="C19" s="3">
        <v>0.01</v>
      </c>
      <c r="D19" s="3">
        <v>7.0000000000000001E-3</v>
      </c>
      <c r="E19" s="25">
        <f t="shared" si="0"/>
        <v>104404300</v>
      </c>
      <c r="F19" t="s">
        <v>13</v>
      </c>
      <c r="G19">
        <v>6569</v>
      </c>
      <c r="H19" s="11" t="s">
        <v>13</v>
      </c>
      <c r="I19" s="18">
        <v>81991</v>
      </c>
      <c r="J19" s="18">
        <v>15411</v>
      </c>
      <c r="K19" s="18">
        <v>49233</v>
      </c>
      <c r="L19" s="18">
        <v>17347</v>
      </c>
      <c r="M19" s="18">
        <v>47099</v>
      </c>
      <c r="N19" s="18">
        <v>26527</v>
      </c>
      <c r="O19" s="18">
        <v>8365</v>
      </c>
      <c r="P19" s="29">
        <f t="shared" si="1"/>
        <v>0.21157200180507615</v>
      </c>
      <c r="Q19" s="18"/>
      <c r="R19" s="18"/>
      <c r="S19" s="18"/>
      <c r="T19">
        <v>78</v>
      </c>
      <c r="U19">
        <v>6</v>
      </c>
      <c r="V19" s="11"/>
      <c r="W19" s="26">
        <f t="shared" si="2"/>
        <v>1273.3629300776915</v>
      </c>
      <c r="X19" s="11">
        <f t="shared" si="3"/>
        <v>9.5132392579673378E-4</v>
      </c>
      <c r="Y19" s="11"/>
      <c r="Z19" s="11">
        <f t="shared" si="4"/>
        <v>9.5132392579673378E-4</v>
      </c>
      <c r="AC19" s="32">
        <f t="shared" si="5"/>
        <v>15893.48454863754</v>
      </c>
      <c r="AD19">
        <f t="shared" si="6"/>
        <v>1.1873953417567362E-2</v>
      </c>
    </row>
    <row r="20" spans="1:30" ht="15.5" thickTop="1" thickBot="1" x14ac:dyDescent="0.4">
      <c r="A20" s="7" t="s">
        <v>10</v>
      </c>
      <c r="B20" s="2">
        <v>17702</v>
      </c>
      <c r="C20" s="3">
        <v>2.5999999999999999E-2</v>
      </c>
      <c r="D20" s="3">
        <v>2.5999999999999999E-2</v>
      </c>
      <c r="E20" s="25">
        <f t="shared" si="0"/>
        <v>387787400</v>
      </c>
      <c r="F20" t="s">
        <v>10</v>
      </c>
      <c r="G20">
        <v>18318</v>
      </c>
      <c r="H20" s="11" t="s">
        <v>10</v>
      </c>
      <c r="I20" s="18">
        <v>273194</v>
      </c>
      <c r="J20" s="18">
        <v>52055</v>
      </c>
      <c r="K20" s="18">
        <v>167704</v>
      </c>
      <c r="L20" s="18">
        <v>53435</v>
      </c>
      <c r="M20" s="18">
        <v>164793</v>
      </c>
      <c r="N20" s="18">
        <v>70080</v>
      </c>
      <c r="O20" s="18">
        <v>38321</v>
      </c>
      <c r="P20" s="29">
        <f t="shared" si="1"/>
        <v>0.19559360747307775</v>
      </c>
      <c r="Q20" s="18"/>
      <c r="R20" s="18"/>
      <c r="S20" s="18"/>
      <c r="T20">
        <v>439</v>
      </c>
      <c r="U20">
        <v>17</v>
      </c>
      <c r="V20" s="11"/>
      <c r="W20" s="26">
        <f t="shared" si="2"/>
        <v>1419.4579675981172</v>
      </c>
      <c r="X20" s="11">
        <f t="shared" si="3"/>
        <v>1.6069166965599537E-3</v>
      </c>
      <c r="Y20" s="11"/>
      <c r="Z20" s="11">
        <f t="shared" si="4"/>
        <v>1.6069166965599537E-3</v>
      </c>
      <c r="AC20" s="32">
        <f t="shared" si="5"/>
        <v>21169.745605415439</v>
      </c>
      <c r="AD20">
        <f t="shared" si="6"/>
        <v>2.3965498416857734E-2</v>
      </c>
    </row>
    <row r="21" spans="1:30" ht="15.5" thickTop="1" thickBot="1" x14ac:dyDescent="0.4">
      <c r="A21" s="7" t="s">
        <v>4</v>
      </c>
      <c r="B21" s="2">
        <v>9444</v>
      </c>
      <c r="C21" s="3">
        <v>1.4E-2</v>
      </c>
      <c r="D21" s="3">
        <v>2.1999999999999999E-2</v>
      </c>
      <c r="E21" s="25">
        <f t="shared" si="0"/>
        <v>328127800</v>
      </c>
      <c r="F21" t="s">
        <v>4</v>
      </c>
      <c r="G21">
        <v>15351</v>
      </c>
      <c r="H21" s="11" t="s">
        <v>4</v>
      </c>
      <c r="I21" s="18">
        <v>159165</v>
      </c>
      <c r="J21" s="18">
        <v>30986</v>
      </c>
      <c r="K21" s="18">
        <v>99947</v>
      </c>
      <c r="L21" s="18">
        <v>28232</v>
      </c>
      <c r="M21" s="18">
        <v>96821</v>
      </c>
      <c r="N21" s="18">
        <v>33747</v>
      </c>
      <c r="O21" s="18">
        <v>28597</v>
      </c>
      <c r="P21" s="29">
        <f t="shared" si="1"/>
        <v>0.1773756793264851</v>
      </c>
      <c r="Q21" s="18"/>
      <c r="R21" s="18"/>
      <c r="S21" s="18"/>
      <c r="T21">
        <v>307</v>
      </c>
      <c r="U21">
        <v>23</v>
      </c>
      <c r="V21" s="11"/>
      <c r="W21" s="26">
        <f t="shared" si="2"/>
        <v>2061.557503219929</v>
      </c>
      <c r="X21" s="11">
        <f t="shared" si="3"/>
        <v>1.9288160085445922E-3</v>
      </c>
      <c r="Y21" s="11"/>
      <c r="Z21" s="11"/>
      <c r="AA21">
        <f t="shared" si="7"/>
        <v>1.9288160085445922E-3</v>
      </c>
      <c r="AC21" s="32">
        <f t="shared" si="5"/>
        <v>21375.011399908799</v>
      </c>
      <c r="AD21">
        <f t="shared" si="6"/>
        <v>1.9998697153279916E-2</v>
      </c>
    </row>
    <row r="22" spans="1:30" ht="15.5" thickTop="1" thickBot="1" x14ac:dyDescent="0.4">
      <c r="A22" s="7" t="s">
        <v>19</v>
      </c>
      <c r="B22" s="2">
        <v>16374</v>
      </c>
      <c r="C22" s="3">
        <v>2.4E-2</v>
      </c>
      <c r="D22" s="3">
        <v>2.4E-2</v>
      </c>
      <c r="E22" s="25">
        <f t="shared" si="0"/>
        <v>357957600</v>
      </c>
      <c r="F22" t="s">
        <v>19</v>
      </c>
      <c r="G22">
        <v>20675</v>
      </c>
      <c r="H22" s="11" t="s">
        <v>19</v>
      </c>
      <c r="I22" s="18">
        <v>276472</v>
      </c>
      <c r="J22" s="18">
        <v>56175</v>
      </c>
      <c r="K22" s="18">
        <v>171646</v>
      </c>
      <c r="L22" s="18">
        <v>48651</v>
      </c>
      <c r="M22" s="18">
        <v>127977</v>
      </c>
      <c r="N22" s="18">
        <v>57457</v>
      </c>
      <c r="O22" s="18">
        <v>91038</v>
      </c>
      <c r="P22" s="29">
        <f t="shared" si="1"/>
        <v>0.17597080355334355</v>
      </c>
      <c r="Q22" s="18"/>
      <c r="R22" s="18"/>
      <c r="S22" s="18"/>
      <c r="T22">
        <v>380</v>
      </c>
      <c r="U22">
        <v>18</v>
      </c>
      <c r="V22" s="19"/>
      <c r="W22" s="26">
        <f t="shared" si="2"/>
        <v>1294.7336439133078</v>
      </c>
      <c r="X22" s="11">
        <f t="shared" si="3"/>
        <v>1.3744610665817876E-3</v>
      </c>
      <c r="Y22" s="19"/>
      <c r="Z22" s="11"/>
      <c r="AA22">
        <f t="shared" si="7"/>
        <v>1.3744610665817876E-3</v>
      </c>
      <c r="AC22" s="32">
        <f t="shared" si="5"/>
        <v>17313.547762998791</v>
      </c>
      <c r="AD22">
        <f t="shared" si="6"/>
        <v>1.8379685610640871E-2</v>
      </c>
    </row>
    <row r="23" spans="1:30" ht="15.5" thickTop="1" thickBot="1" x14ac:dyDescent="0.4">
      <c r="A23" s="7" t="s">
        <v>20</v>
      </c>
      <c r="B23" s="2">
        <v>28512</v>
      </c>
      <c r="C23" s="3">
        <v>4.2999999999999997E-2</v>
      </c>
      <c r="D23" s="3">
        <v>7.9000000000000001E-2</v>
      </c>
      <c r="E23" s="25">
        <f t="shared" si="0"/>
        <v>1178277100</v>
      </c>
      <c r="F23" t="s">
        <v>20</v>
      </c>
      <c r="G23">
        <v>38886</v>
      </c>
      <c r="H23" s="20" t="s">
        <v>20</v>
      </c>
      <c r="I23" s="21">
        <v>353343</v>
      </c>
      <c r="J23" s="21">
        <v>64098</v>
      </c>
      <c r="K23" s="21">
        <v>209350</v>
      </c>
      <c r="L23" s="21">
        <v>79895</v>
      </c>
      <c r="M23" s="21">
        <v>251554</v>
      </c>
      <c r="N23" s="21">
        <v>76225</v>
      </c>
      <c r="O23" s="21">
        <v>25564</v>
      </c>
      <c r="P23" s="29">
        <f t="shared" si="1"/>
        <v>0.22611173845243857</v>
      </c>
      <c r="Q23" s="21"/>
      <c r="R23" s="21"/>
      <c r="S23" s="21"/>
      <c r="T23">
        <v>3308</v>
      </c>
      <c r="U23">
        <v>348</v>
      </c>
      <c r="V23" s="11"/>
      <c r="W23" s="26">
        <f t="shared" si="2"/>
        <v>3334.6552782989897</v>
      </c>
      <c r="X23" s="11">
        <f t="shared" si="3"/>
        <v>9.3620080205352868E-3</v>
      </c>
      <c r="Y23" s="11"/>
      <c r="Z23" s="11">
        <f t="shared" si="4"/>
        <v>9.3620080205352868E-3</v>
      </c>
      <c r="AC23" s="32">
        <f t="shared" si="5"/>
        <v>30300.804916936686</v>
      </c>
      <c r="AD23">
        <f t="shared" si="6"/>
        <v>8.5069176567402149E-2</v>
      </c>
    </row>
    <row r="24" spans="1:30" ht="15.5" thickTop="1" thickBot="1" x14ac:dyDescent="0.4">
      <c r="A24" s="7" t="s">
        <v>3</v>
      </c>
      <c r="B24" s="2">
        <v>1900</v>
      </c>
      <c r="C24" s="3">
        <v>3.0000000000000001E-3</v>
      </c>
      <c r="D24" s="3">
        <v>2E-3</v>
      </c>
      <c r="E24" s="25">
        <f t="shared" si="0"/>
        <v>29829800</v>
      </c>
      <c r="F24" t="s">
        <v>3</v>
      </c>
      <c r="G24">
        <v>2800</v>
      </c>
      <c r="H24" s="11" t="s">
        <v>3</v>
      </c>
      <c r="I24" s="18">
        <v>36433</v>
      </c>
      <c r="J24" s="18">
        <v>7340</v>
      </c>
      <c r="K24" s="18">
        <v>21651</v>
      </c>
      <c r="L24" s="18">
        <v>7442</v>
      </c>
      <c r="M24" s="18">
        <v>22499</v>
      </c>
      <c r="N24" s="18">
        <v>9789</v>
      </c>
      <c r="O24" s="18">
        <v>4145</v>
      </c>
      <c r="P24" s="29">
        <f t="shared" si="1"/>
        <v>0.20426536381851618</v>
      </c>
      <c r="Q24" s="18"/>
      <c r="R24" s="18"/>
      <c r="S24" s="18"/>
      <c r="T24">
        <v>93</v>
      </c>
      <c r="U24">
        <v>7</v>
      </c>
      <c r="V24" s="19"/>
      <c r="W24" s="26">
        <f t="shared" si="2"/>
        <v>818.75771964976809</v>
      </c>
      <c r="X24" s="11">
        <f t="shared" si="3"/>
        <v>2.5526308566409576E-3</v>
      </c>
      <c r="Y24" s="19"/>
      <c r="Z24" s="11">
        <f t="shared" si="4"/>
        <v>2.5526308566409576E-3</v>
      </c>
      <c r="AC24" s="32">
        <f t="shared" si="5"/>
        <v>10653.5</v>
      </c>
      <c r="AD24">
        <f t="shared" si="6"/>
        <v>3.3214285714285717E-2</v>
      </c>
    </row>
    <row r="25" spans="1:30" ht="15.5" thickTop="1" thickBot="1" x14ac:dyDescent="0.4">
      <c r="A25" s="7" t="s">
        <v>21</v>
      </c>
      <c r="B25" s="2">
        <v>53731</v>
      </c>
      <c r="C25" s="3">
        <v>0.08</v>
      </c>
      <c r="D25" s="3">
        <v>0.107</v>
      </c>
      <c r="E25" s="25">
        <f t="shared" si="0"/>
        <v>1595894300</v>
      </c>
      <c r="F25" t="s">
        <v>21</v>
      </c>
      <c r="G25">
        <v>60526</v>
      </c>
      <c r="H25" s="11" t="s">
        <v>21</v>
      </c>
      <c r="I25" s="18">
        <v>799145</v>
      </c>
      <c r="J25" s="18">
        <v>175670</v>
      </c>
      <c r="K25" s="18">
        <v>492075</v>
      </c>
      <c r="L25" s="18">
        <v>131400</v>
      </c>
      <c r="M25" s="18">
        <v>493915</v>
      </c>
      <c r="N25" s="18">
        <v>222272</v>
      </c>
      <c r="O25" s="18">
        <v>82958</v>
      </c>
      <c r="P25" s="29">
        <f t="shared" si="1"/>
        <v>0.16442572999893637</v>
      </c>
      <c r="Q25" s="18"/>
      <c r="R25" s="18"/>
      <c r="S25" s="18"/>
      <c r="T25">
        <v>5434</v>
      </c>
      <c r="U25">
        <v>406</v>
      </c>
      <c r="V25" s="19"/>
      <c r="W25" s="26">
        <f t="shared" si="2"/>
        <v>1997.0021710703313</v>
      </c>
      <c r="X25" s="11">
        <f t="shared" si="3"/>
        <v>6.7997672512497736E-3</v>
      </c>
      <c r="Y25" s="19"/>
      <c r="Z25" s="11"/>
      <c r="AA25">
        <f t="shared" si="7"/>
        <v>6.7997672512497736E-3</v>
      </c>
      <c r="AC25" s="32">
        <f t="shared" si="5"/>
        <v>26367.08687175759</v>
      </c>
      <c r="AD25">
        <f t="shared" si="6"/>
        <v>8.9779598850080952E-2</v>
      </c>
    </row>
    <row r="26" spans="1:30" ht="15.5" thickTop="1" thickBot="1" x14ac:dyDescent="0.4">
      <c r="A26" s="7" t="s">
        <v>22</v>
      </c>
      <c r="B26" s="2">
        <v>18405</v>
      </c>
      <c r="C26" s="3">
        <v>2.7E-2</v>
      </c>
      <c r="D26" s="3">
        <v>4.2999999999999997E-2</v>
      </c>
      <c r="E26" s="25">
        <f t="shared" si="0"/>
        <v>641340700</v>
      </c>
      <c r="F26" t="s">
        <v>22</v>
      </c>
      <c r="G26">
        <v>29268</v>
      </c>
      <c r="H26" s="11" t="s">
        <v>22</v>
      </c>
      <c r="I26" s="18">
        <v>343955</v>
      </c>
      <c r="J26" s="18">
        <v>68005</v>
      </c>
      <c r="K26" s="18">
        <v>208500</v>
      </c>
      <c r="L26" s="18">
        <v>67450</v>
      </c>
      <c r="M26" s="18">
        <v>188756</v>
      </c>
      <c r="N26" s="18">
        <v>82257</v>
      </c>
      <c r="O26" s="18">
        <v>72942</v>
      </c>
      <c r="P26" s="29">
        <f t="shared" si="1"/>
        <v>0.19610123417307496</v>
      </c>
      <c r="Q26" s="18"/>
      <c r="R26" s="18"/>
      <c r="S26" s="18"/>
      <c r="T26">
        <v>1936</v>
      </c>
      <c r="U26">
        <v>151</v>
      </c>
      <c r="V26" s="19"/>
      <c r="W26" s="26">
        <f t="shared" si="2"/>
        <v>1864.6064165370469</v>
      </c>
      <c r="X26" s="11">
        <f t="shared" si="3"/>
        <v>5.6286432818246574E-3</v>
      </c>
      <c r="Y26" s="19"/>
      <c r="Z26" s="11">
        <f t="shared" si="4"/>
        <v>5.6286432818246574E-3</v>
      </c>
      <c r="AC26" s="32">
        <f t="shared" si="5"/>
        <v>21912.693043597104</v>
      </c>
      <c r="AD26">
        <f t="shared" si="6"/>
        <v>6.6147328139948072E-2</v>
      </c>
    </row>
    <row r="27" spans="1:30" ht="15.5" thickTop="1" thickBot="1" x14ac:dyDescent="0.4">
      <c r="A27" s="7" t="s">
        <v>8</v>
      </c>
      <c r="B27" s="2">
        <v>18921</v>
      </c>
      <c r="C27" s="3">
        <v>2.8000000000000001E-2</v>
      </c>
      <c r="D27" s="3">
        <v>3.7999999999999999E-2</v>
      </c>
      <c r="E27" s="25">
        <f t="shared" si="0"/>
        <v>566766200</v>
      </c>
      <c r="F27" t="s">
        <v>8</v>
      </c>
      <c r="G27">
        <v>17955</v>
      </c>
      <c r="H27" s="11" t="s">
        <v>8</v>
      </c>
      <c r="I27" s="18">
        <v>126837</v>
      </c>
      <c r="J27" s="18">
        <v>25729</v>
      </c>
      <c r="K27" s="18">
        <v>79597</v>
      </c>
      <c r="L27" s="18">
        <v>21511</v>
      </c>
      <c r="M27" s="18">
        <v>116378</v>
      </c>
      <c r="N27" s="18">
        <v>10459</v>
      </c>
      <c r="O27" s="18">
        <v>0</v>
      </c>
      <c r="P27" s="29">
        <f t="shared" si="1"/>
        <v>0.16959562272838366</v>
      </c>
      <c r="Q27" s="18"/>
      <c r="R27" s="18"/>
      <c r="S27" s="18"/>
      <c r="T27">
        <v>202</v>
      </c>
      <c r="U27">
        <v>8</v>
      </c>
      <c r="V27" s="11"/>
      <c r="W27" s="26">
        <f t="shared" si="2"/>
        <v>4468.4610957370487</v>
      </c>
      <c r="X27" s="11">
        <f t="shared" si="3"/>
        <v>1.5925952206375111E-3</v>
      </c>
      <c r="Y27" s="11"/>
      <c r="Z27" s="11"/>
      <c r="AA27">
        <f t="shared" si="7"/>
        <v>1.5925952206375111E-3</v>
      </c>
      <c r="AC27" s="32">
        <f t="shared" si="5"/>
        <v>31565.925925925927</v>
      </c>
      <c r="AD27">
        <f t="shared" si="6"/>
        <v>1.1250348092453356E-2</v>
      </c>
    </row>
    <row r="28" spans="1:30" ht="15.5" thickTop="1" thickBot="1" x14ac:dyDescent="0.4">
      <c r="A28" s="7" t="s">
        <v>0</v>
      </c>
      <c r="B28" s="2">
        <v>143044</v>
      </c>
      <c r="C28" s="3">
        <v>0.214</v>
      </c>
      <c r="D28" s="3">
        <v>0.17199999999999999</v>
      </c>
      <c r="E28" s="25">
        <f t="shared" si="0"/>
        <v>2565362800</v>
      </c>
      <c r="F28" t="s">
        <v>0</v>
      </c>
      <c r="G28">
        <v>118647</v>
      </c>
      <c r="H28" s="22" t="s">
        <v>0</v>
      </c>
      <c r="I28" s="23">
        <v>1520968</v>
      </c>
      <c r="J28" s="23">
        <v>300178</v>
      </c>
      <c r="K28" s="23">
        <v>962059</v>
      </c>
      <c r="L28" s="23">
        <v>258731</v>
      </c>
      <c r="M28" s="23">
        <v>1173534</v>
      </c>
      <c r="N28" s="23">
        <v>337221</v>
      </c>
      <c r="O28" s="23">
        <v>10213</v>
      </c>
      <c r="P28" s="29">
        <f t="shared" si="1"/>
        <v>0.17010943031017089</v>
      </c>
      <c r="Q28" s="28"/>
      <c r="R28" s="28"/>
      <c r="S28" s="28"/>
      <c r="T28">
        <v>3603</v>
      </c>
      <c r="U28">
        <v>130</v>
      </c>
      <c r="V28" s="11"/>
      <c r="W28" s="26">
        <f t="shared" si="2"/>
        <v>1686.6645452106816</v>
      </c>
      <c r="X28" s="11">
        <f t="shared" si="3"/>
        <v>2.3688861304116851E-3</v>
      </c>
      <c r="Y28" s="11"/>
      <c r="Z28" s="11"/>
      <c r="AA28">
        <f t="shared" si="7"/>
        <v>2.3688861304116851E-3</v>
      </c>
      <c r="AC28" s="32">
        <f t="shared" si="5"/>
        <v>21621.809232428968</v>
      </c>
      <c r="AD28">
        <f t="shared" si="6"/>
        <v>3.0367392348731953E-2</v>
      </c>
    </row>
    <row r="29" spans="1:30" ht="15" thickTop="1" x14ac:dyDescent="0.35"/>
    <row r="37" spans="2:3" x14ac:dyDescent="0.35">
      <c r="B37" t="s">
        <v>18</v>
      </c>
      <c r="C37" t="s">
        <v>71</v>
      </c>
    </row>
    <row r="38" spans="2:3" x14ac:dyDescent="0.35">
      <c r="B38" t="s">
        <v>15</v>
      </c>
      <c r="C38" t="s">
        <v>68</v>
      </c>
    </row>
    <row r="39" spans="2:3" x14ac:dyDescent="0.35">
      <c r="B39" t="s">
        <v>14</v>
      </c>
      <c r="C39" t="s">
        <v>67</v>
      </c>
    </row>
    <row r="40" spans="2:3" x14ac:dyDescent="0.35">
      <c r="B40" t="s">
        <v>1</v>
      </c>
      <c r="C40" t="s">
        <v>54</v>
      </c>
    </row>
    <row r="41" spans="2:3" x14ac:dyDescent="0.35">
      <c r="B41" t="s">
        <v>12</v>
      </c>
      <c r="C41" t="s">
        <v>65</v>
      </c>
    </row>
    <row r="42" spans="2:3" x14ac:dyDescent="0.35">
      <c r="B42" t="s">
        <v>11</v>
      </c>
      <c r="C42" t="s">
        <v>64</v>
      </c>
    </row>
    <row r="43" spans="2:3" x14ac:dyDescent="0.35">
      <c r="B43" t="s">
        <v>9</v>
      </c>
      <c r="C43" t="s">
        <v>62</v>
      </c>
    </row>
    <row r="44" spans="2:3" x14ac:dyDescent="0.35">
      <c r="B44" t="s">
        <v>24</v>
      </c>
      <c r="C44" t="s">
        <v>77</v>
      </c>
    </row>
    <row r="45" spans="2:3" x14ac:dyDescent="0.35">
      <c r="B45" t="s">
        <v>7</v>
      </c>
      <c r="C45" t="s">
        <v>60</v>
      </c>
    </row>
    <row r="46" spans="2:3" x14ac:dyDescent="0.35">
      <c r="B46" t="s">
        <v>17</v>
      </c>
      <c r="C46" t="s">
        <v>70</v>
      </c>
    </row>
    <row r="47" spans="2:3" x14ac:dyDescent="0.35">
      <c r="B47" t="s">
        <v>25</v>
      </c>
      <c r="C47" t="s">
        <v>78</v>
      </c>
    </row>
    <row r="48" spans="2:3" x14ac:dyDescent="0.35">
      <c r="B48" t="s">
        <v>2</v>
      </c>
      <c r="C48" t="s">
        <v>55</v>
      </c>
    </row>
    <row r="49" spans="2:3" x14ac:dyDescent="0.35">
      <c r="B49" t="s">
        <v>23</v>
      </c>
      <c r="C49" t="s">
        <v>76</v>
      </c>
    </row>
    <row r="50" spans="2:3" x14ac:dyDescent="0.35">
      <c r="B50" t="s">
        <v>6</v>
      </c>
      <c r="C50" t="s">
        <v>59</v>
      </c>
    </row>
    <row r="51" spans="2:3" x14ac:dyDescent="0.35">
      <c r="B51" t="s">
        <v>5</v>
      </c>
      <c r="C51" t="s">
        <v>58</v>
      </c>
    </row>
    <row r="52" spans="2:3" x14ac:dyDescent="0.35">
      <c r="B52" t="s">
        <v>16</v>
      </c>
      <c r="C52" t="s">
        <v>69</v>
      </c>
    </row>
    <row r="53" spans="2:3" x14ac:dyDescent="0.35">
      <c r="B53" t="s">
        <v>13</v>
      </c>
      <c r="C53" t="s">
        <v>66</v>
      </c>
    </row>
    <row r="54" spans="2:3" x14ac:dyDescent="0.35">
      <c r="B54" t="s">
        <v>10</v>
      </c>
      <c r="C54" t="s">
        <v>63</v>
      </c>
    </row>
    <row r="55" spans="2:3" x14ac:dyDescent="0.35">
      <c r="B55" t="s">
        <v>4</v>
      </c>
      <c r="C55" t="s">
        <v>57</v>
      </c>
    </row>
    <row r="56" spans="2:3" x14ac:dyDescent="0.35">
      <c r="B56" t="s">
        <v>19</v>
      </c>
      <c r="C56" t="s">
        <v>72</v>
      </c>
    </row>
    <row r="57" spans="2:3" x14ac:dyDescent="0.35">
      <c r="B57" t="s">
        <v>20</v>
      </c>
      <c r="C57" t="s">
        <v>73</v>
      </c>
    </row>
    <row r="58" spans="2:3" x14ac:dyDescent="0.35">
      <c r="B58" t="s">
        <v>3</v>
      </c>
      <c r="C58" t="s">
        <v>56</v>
      </c>
    </row>
    <row r="59" spans="2:3" x14ac:dyDescent="0.35">
      <c r="B59" t="s">
        <v>21</v>
      </c>
      <c r="C59" t="s">
        <v>74</v>
      </c>
    </row>
    <row r="60" spans="2:3" x14ac:dyDescent="0.35">
      <c r="B60" t="s">
        <v>22</v>
      </c>
      <c r="C60" t="s">
        <v>75</v>
      </c>
    </row>
    <row r="61" spans="2:3" x14ac:dyDescent="0.35">
      <c r="B61" t="s">
        <v>8</v>
      </c>
      <c r="C61" t="s">
        <v>61</v>
      </c>
    </row>
    <row r="62" spans="2:3" x14ac:dyDescent="0.35">
      <c r="B62" t="s">
        <v>0</v>
      </c>
      <c r="C62" t="s">
        <v>53</v>
      </c>
    </row>
  </sheetData>
  <autoFilter ref="A2:D2" xr:uid="{3EFD5386-00EA-4378-8F63-6EA98069CF83}">
    <sortState xmlns:xlrd2="http://schemas.microsoft.com/office/spreadsheetml/2017/richdata2" ref="A3:D28">
      <sortCondition ref="A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62CC-168D-40A2-93AB-7CE3808CFC4D}">
  <dimension ref="A1:G28"/>
  <sheetViews>
    <sheetView workbookViewId="0">
      <selection activeCell="A3" sqref="A3:B28"/>
    </sheetView>
  </sheetViews>
  <sheetFormatPr defaultRowHeight="14.5" x14ac:dyDescent="0.35"/>
  <sheetData>
    <row r="1" spans="1:7" x14ac:dyDescent="0.35">
      <c r="A1" t="s">
        <v>51</v>
      </c>
    </row>
    <row r="2" spans="1:7" x14ac:dyDescent="0.35">
      <c r="A2">
        <v>2017</v>
      </c>
      <c r="B2" t="s">
        <v>52</v>
      </c>
    </row>
    <row r="3" spans="1:7" x14ac:dyDescent="0.35">
      <c r="A3" t="s">
        <v>18</v>
      </c>
      <c r="B3" t="s">
        <v>71</v>
      </c>
    </row>
    <row r="4" spans="1:7" x14ac:dyDescent="0.35">
      <c r="A4" t="s">
        <v>15</v>
      </c>
      <c r="B4" t="s">
        <v>68</v>
      </c>
    </row>
    <row r="5" spans="1:7" x14ac:dyDescent="0.35">
      <c r="A5" t="s">
        <v>14</v>
      </c>
      <c r="B5" t="s">
        <v>67</v>
      </c>
    </row>
    <row r="6" spans="1:7" x14ac:dyDescent="0.35">
      <c r="A6" t="s">
        <v>1</v>
      </c>
      <c r="B6" t="s">
        <v>54</v>
      </c>
    </row>
    <row r="7" spans="1:7" x14ac:dyDescent="0.35">
      <c r="A7" t="s">
        <v>12</v>
      </c>
      <c r="B7" t="s">
        <v>65</v>
      </c>
    </row>
    <row r="8" spans="1:7" x14ac:dyDescent="0.35">
      <c r="A8" t="s">
        <v>11</v>
      </c>
      <c r="B8" t="s">
        <v>64</v>
      </c>
    </row>
    <row r="9" spans="1:7" x14ac:dyDescent="0.35">
      <c r="A9" t="s">
        <v>9</v>
      </c>
      <c r="B9" t="s">
        <v>62</v>
      </c>
    </row>
    <row r="10" spans="1:7" x14ac:dyDescent="0.35">
      <c r="A10" t="s">
        <v>24</v>
      </c>
      <c r="B10" t="s">
        <v>77</v>
      </c>
    </row>
    <row r="11" spans="1:7" x14ac:dyDescent="0.35">
      <c r="A11" t="s">
        <v>7</v>
      </c>
      <c r="B11" t="s">
        <v>60</v>
      </c>
    </row>
    <row r="12" spans="1:7" x14ac:dyDescent="0.35">
      <c r="A12" t="s">
        <v>17</v>
      </c>
      <c r="B12" t="s">
        <v>70</v>
      </c>
      <c r="G12" t="s">
        <v>50</v>
      </c>
    </row>
    <row r="13" spans="1:7" x14ac:dyDescent="0.35">
      <c r="A13" t="s">
        <v>25</v>
      </c>
      <c r="B13" t="s">
        <v>78</v>
      </c>
    </row>
    <row r="14" spans="1:7" x14ac:dyDescent="0.35">
      <c r="A14" t="s">
        <v>2</v>
      </c>
      <c r="B14" t="s">
        <v>55</v>
      </c>
    </row>
    <row r="15" spans="1:7" x14ac:dyDescent="0.35">
      <c r="A15" t="s">
        <v>23</v>
      </c>
      <c r="B15" t="s">
        <v>76</v>
      </c>
    </row>
    <row r="16" spans="1:7" x14ac:dyDescent="0.35">
      <c r="A16" t="s">
        <v>6</v>
      </c>
      <c r="B16" t="s">
        <v>59</v>
      </c>
    </row>
    <row r="17" spans="1:2" x14ac:dyDescent="0.35">
      <c r="A17" t="s">
        <v>5</v>
      </c>
      <c r="B17" t="s">
        <v>58</v>
      </c>
    </row>
    <row r="18" spans="1:2" x14ac:dyDescent="0.35">
      <c r="A18" t="s">
        <v>16</v>
      </c>
      <c r="B18" t="s">
        <v>69</v>
      </c>
    </row>
    <row r="19" spans="1:2" x14ac:dyDescent="0.35">
      <c r="A19" t="s">
        <v>13</v>
      </c>
      <c r="B19" t="s">
        <v>66</v>
      </c>
    </row>
    <row r="20" spans="1:2" x14ac:dyDescent="0.35">
      <c r="A20" t="s">
        <v>10</v>
      </c>
      <c r="B20" t="s">
        <v>63</v>
      </c>
    </row>
    <row r="21" spans="1:2" x14ac:dyDescent="0.35">
      <c r="A21" t="s">
        <v>4</v>
      </c>
      <c r="B21" t="s">
        <v>57</v>
      </c>
    </row>
    <row r="22" spans="1:2" x14ac:dyDescent="0.35">
      <c r="A22" t="s">
        <v>19</v>
      </c>
      <c r="B22" t="s">
        <v>72</v>
      </c>
    </row>
    <row r="23" spans="1:2" x14ac:dyDescent="0.35">
      <c r="A23" t="s">
        <v>20</v>
      </c>
      <c r="B23" t="s">
        <v>73</v>
      </c>
    </row>
    <row r="24" spans="1:2" x14ac:dyDescent="0.35">
      <c r="A24" t="s">
        <v>3</v>
      </c>
      <c r="B24" t="s">
        <v>56</v>
      </c>
    </row>
    <row r="25" spans="1:2" x14ac:dyDescent="0.35">
      <c r="A25" t="s">
        <v>21</v>
      </c>
      <c r="B25" t="s">
        <v>74</v>
      </c>
    </row>
    <row r="26" spans="1:2" x14ac:dyDescent="0.35">
      <c r="A26" t="s">
        <v>22</v>
      </c>
      <c r="B26" t="s">
        <v>75</v>
      </c>
    </row>
    <row r="27" spans="1:2" x14ac:dyDescent="0.35">
      <c r="A27" t="s">
        <v>8</v>
      </c>
      <c r="B27" t="s">
        <v>61</v>
      </c>
    </row>
    <row r="28" spans="1:2" x14ac:dyDescent="0.35">
      <c r="A28" t="s">
        <v>0</v>
      </c>
      <c r="B28" t="s">
        <v>53</v>
      </c>
    </row>
  </sheetData>
  <autoFilter ref="A2:B2" xr:uid="{48EFF80A-B2DA-4299-9959-7B19B57F1BF0}">
    <sortState xmlns:xlrd2="http://schemas.microsoft.com/office/spreadsheetml/2017/richdata2" ref="A3:B28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Daniel Kaufmann</cp:lastModifiedBy>
  <dcterms:created xsi:type="dcterms:W3CDTF">2020-05-27T06:24:03Z</dcterms:created>
  <dcterms:modified xsi:type="dcterms:W3CDTF">2020-05-27T10:45:01Z</dcterms:modified>
</cp:coreProperties>
</file>