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231"/>
  <workbookPr defaultThemeVersion="166925"/>
  <mc:AlternateContent xmlns:mc="http://schemas.openxmlformats.org/markup-compatibility/2006">
    <mc:Choice Requires="x15">
      <x15ac:absPath xmlns:x15ac="http://schemas.microsoft.com/office/spreadsheetml/2010/11/ac" url="C:\Users\inver\Desktop\forAWS\multi-pitch\working-files\"/>
    </mc:Choice>
  </mc:AlternateContent>
  <xr:revisionPtr revIDLastSave="0" documentId="13_ncr:1_{8F007D28-1814-4DF7-8D2E-B40B4D4CC797}" xr6:coauthVersionLast="40" xr6:coauthVersionMax="40" xr10:uidLastSave="{00000000-0000-0000-0000-000000000000}"/>
  <bookViews>
    <workbookView xWindow="-98" yWindow="-98" windowWidth="20715" windowHeight="13276" xr2:uid="{00000000-000D-0000-FFFF-FFFF00000000}"/>
  </bookViews>
  <sheets>
    <sheet name="CLIMBS" sheetId="1" r:id="rId1"/>
    <sheet name="IMAGES" sheetId="3" r:id="rId2"/>
    <sheet name="GUIDEBOOKS" sheetId="2" r:id="rId3"/>
    <sheet name="REFERANCES" sheetId="5" r:id="rId4"/>
    <sheet name="GEOLOGY" sheetId="6" r:id="rId5"/>
    <sheet name="WEATHER" sheetId="7" r:id="rId6"/>
    <sheet name="to-do-score-card" sheetId="8" r:id="rId7"/>
  </sheets>
  <definedNames>
    <definedName name="_xlnm._FilterDatabase" localSheetId="1" hidden="1">IMAGES!$A$1:$F$102</definedName>
  </definedNames>
  <calcPr calcId="181029" iterateDelta="0" concurrentCalc="0"/>
</workbook>
</file>

<file path=xl/calcChain.xml><?xml version="1.0" encoding="utf-8"?>
<calcChain xmlns="http://schemas.openxmlformats.org/spreadsheetml/2006/main">
  <c r="I3" i="8" l="1"/>
  <c r="I4" i="8"/>
  <c r="I5" i="8"/>
  <c r="I6" i="8"/>
  <c r="I7" i="8"/>
  <c r="I8" i="8"/>
  <c r="I9" i="8"/>
  <c r="I10" i="8"/>
  <c r="I11" i="8"/>
  <c r="I12" i="8"/>
  <c r="I13" i="8"/>
  <c r="I14" i="8"/>
  <c r="I15" i="8"/>
  <c r="I16" i="8"/>
  <c r="I17" i="8"/>
  <c r="I18" i="8"/>
  <c r="I19" i="8"/>
  <c r="I20" i="8"/>
  <c r="I21" i="8"/>
  <c r="I22" i="8"/>
  <c r="I23" i="8"/>
  <c r="I24" i="8"/>
  <c r="I25" i="8"/>
  <c r="I26" i="8"/>
  <c r="I27" i="8"/>
  <c r="I28" i="8"/>
  <c r="I29" i="8"/>
  <c r="I2" i="8"/>
  <c r="F12" i="8"/>
  <c r="F13" i="8"/>
  <c r="C29" i="8"/>
  <c r="D29" i="8"/>
  <c r="E29" i="8"/>
  <c r="F29" i="8"/>
  <c r="G29" i="8"/>
  <c r="H29" i="8"/>
  <c r="J29" i="8"/>
  <c r="A29" i="8"/>
  <c r="C28" i="8"/>
  <c r="D28" i="8"/>
  <c r="E28" i="8"/>
  <c r="F28" i="8"/>
  <c r="G28" i="8"/>
  <c r="H28" i="8"/>
  <c r="J28" i="8"/>
  <c r="A28" i="8"/>
  <c r="J3" i="8"/>
  <c r="J4" i="8"/>
  <c r="J5" i="8"/>
  <c r="J6" i="8"/>
  <c r="J7" i="8"/>
  <c r="J8" i="8"/>
  <c r="J9" i="8"/>
  <c r="J10" i="8"/>
  <c r="J11" i="8"/>
  <c r="J12" i="8"/>
  <c r="J13" i="8"/>
  <c r="J14" i="8"/>
  <c r="J15" i="8"/>
  <c r="J16" i="8"/>
  <c r="J17" i="8"/>
  <c r="J18" i="8"/>
  <c r="J19" i="8"/>
  <c r="J20" i="8"/>
  <c r="J21" i="8"/>
  <c r="J22" i="8"/>
  <c r="J23" i="8"/>
  <c r="J24" i="8"/>
  <c r="J25" i="8"/>
  <c r="J26" i="8"/>
  <c r="J27" i="8"/>
  <c r="J2" i="8"/>
  <c r="H114" i="3"/>
  <c r="H115" i="3"/>
  <c r="H116" i="3"/>
  <c r="H117" i="3"/>
  <c r="H102" i="3"/>
  <c r="H103" i="3"/>
  <c r="H99" i="3"/>
  <c r="H100" i="3"/>
  <c r="H101" i="3"/>
  <c r="H2" i="3"/>
  <c r="H3" i="3"/>
  <c r="H4" i="3"/>
  <c r="H5" i="3"/>
  <c r="H6" i="3"/>
  <c r="H7" i="3"/>
  <c r="H8" i="3"/>
  <c r="H9" i="3"/>
  <c r="H10" i="3"/>
  <c r="H11" i="3"/>
  <c r="H12" i="3"/>
  <c r="H13" i="3"/>
  <c r="H14" i="3"/>
  <c r="H15" i="3"/>
  <c r="H16" i="3"/>
  <c r="H17" i="3"/>
  <c r="H18" i="3"/>
  <c r="H19" i="3"/>
  <c r="H20" i="3"/>
  <c r="H21" i="3"/>
  <c r="H22" i="3"/>
  <c r="H23" i="3"/>
  <c r="H24" i="3"/>
  <c r="H25" i="3"/>
  <c r="H26" i="3"/>
  <c r="H27" i="3"/>
  <c r="H28" i="3"/>
  <c r="H29" i="3"/>
  <c r="H30" i="3"/>
  <c r="H31" i="3"/>
  <c r="H32" i="3"/>
  <c r="H33" i="3"/>
  <c r="H34" i="3"/>
  <c r="H35" i="3"/>
  <c r="H36" i="3"/>
  <c r="H37" i="3"/>
  <c r="H38" i="3"/>
  <c r="H39" i="3"/>
  <c r="H40" i="3"/>
  <c r="H41" i="3"/>
  <c r="H42" i="3"/>
  <c r="H43" i="3"/>
  <c r="H44" i="3"/>
  <c r="H45" i="3"/>
  <c r="H46" i="3"/>
  <c r="H47" i="3"/>
  <c r="H48" i="3"/>
  <c r="H49" i="3"/>
  <c r="H50" i="3"/>
  <c r="H51" i="3"/>
  <c r="H52" i="3"/>
  <c r="H53" i="3"/>
  <c r="H54" i="3"/>
  <c r="H55" i="3"/>
  <c r="H56" i="3"/>
  <c r="H57" i="3"/>
  <c r="H58" i="3"/>
  <c r="H59" i="3"/>
  <c r="H60" i="3"/>
  <c r="H61" i="3"/>
  <c r="H62" i="3"/>
  <c r="H63" i="3"/>
  <c r="H64" i="3"/>
  <c r="H65" i="3"/>
  <c r="H66" i="3"/>
  <c r="H67" i="3"/>
  <c r="H68" i="3"/>
  <c r="H69" i="3"/>
  <c r="H70" i="3"/>
  <c r="H71" i="3"/>
  <c r="H72" i="3"/>
  <c r="H73" i="3"/>
  <c r="H74" i="3"/>
  <c r="H75" i="3"/>
  <c r="H76" i="3"/>
  <c r="H77" i="3"/>
  <c r="H78" i="3"/>
  <c r="H79" i="3"/>
  <c r="H80" i="3"/>
  <c r="H81" i="3"/>
  <c r="H82" i="3"/>
  <c r="H83" i="3"/>
  <c r="H84" i="3"/>
  <c r="H85" i="3"/>
  <c r="H86" i="3"/>
  <c r="H87" i="3"/>
  <c r="H88" i="3"/>
  <c r="H89" i="3"/>
  <c r="H90" i="3"/>
  <c r="H91" i="3"/>
  <c r="H92" i="3"/>
  <c r="H93" i="3"/>
  <c r="H94" i="3"/>
  <c r="H95" i="3"/>
  <c r="H96" i="3"/>
  <c r="H97" i="3"/>
  <c r="H98" i="3"/>
  <c r="F27" i="8"/>
  <c r="A26" i="8"/>
  <c r="C26" i="8"/>
  <c r="D26" i="8"/>
  <c r="E26" i="8"/>
  <c r="F26" i="8"/>
  <c r="G26" i="8"/>
  <c r="H26" i="8"/>
  <c r="A27" i="8"/>
  <c r="C27" i="8"/>
  <c r="D27" i="8"/>
  <c r="E27" i="8"/>
  <c r="G27" i="8"/>
  <c r="H27" i="8"/>
  <c r="C25" i="8"/>
  <c r="D25" i="8"/>
  <c r="E25" i="8"/>
  <c r="F25" i="8"/>
  <c r="G25" i="8"/>
  <c r="H25" i="8"/>
  <c r="A25" i="8"/>
  <c r="C24" i="8"/>
  <c r="D24" i="8"/>
  <c r="E24" i="8"/>
  <c r="F24" i="8"/>
  <c r="G24" i="8"/>
  <c r="H24" i="8"/>
  <c r="A24" i="8"/>
  <c r="A23" i="8"/>
  <c r="C23" i="8"/>
  <c r="D23" i="8"/>
  <c r="E23" i="8"/>
  <c r="F23" i="8"/>
  <c r="G23" i="8"/>
  <c r="H23" i="8"/>
  <c r="A22" i="8"/>
  <c r="C22" i="8"/>
  <c r="D22" i="8"/>
  <c r="E22" i="8"/>
  <c r="F22" i="8"/>
  <c r="G22" i="8"/>
  <c r="H22" i="8"/>
  <c r="C21" i="8"/>
  <c r="D21" i="8"/>
  <c r="E21" i="8"/>
  <c r="G21" i="8"/>
  <c r="H21" i="8"/>
  <c r="A9" i="8"/>
  <c r="A10" i="8"/>
  <c r="A11" i="8"/>
  <c r="A12" i="8"/>
  <c r="A13" i="8"/>
  <c r="A14" i="8"/>
  <c r="A15" i="8"/>
  <c r="A16" i="8"/>
  <c r="A17" i="8"/>
  <c r="A18" i="8"/>
  <c r="A19" i="8"/>
  <c r="A20" i="8"/>
  <c r="A21" i="8"/>
  <c r="C20" i="8"/>
  <c r="D20" i="8"/>
  <c r="E20" i="8"/>
  <c r="G20" i="8"/>
  <c r="H20" i="8"/>
  <c r="C19" i="8"/>
  <c r="D19" i="8"/>
  <c r="E19" i="8"/>
  <c r="G19" i="8"/>
  <c r="H19" i="8"/>
  <c r="B18" i="8"/>
  <c r="C18" i="8"/>
  <c r="D18" i="8"/>
  <c r="E18" i="8"/>
  <c r="H18" i="8"/>
  <c r="G18" i="8"/>
  <c r="E5" i="8"/>
  <c r="F21" i="8"/>
  <c r="F20" i="8"/>
  <c r="F19" i="8"/>
  <c r="F18" i="8"/>
  <c r="E3" i="8"/>
  <c r="E4" i="8"/>
  <c r="E6" i="8"/>
  <c r="E7" i="8"/>
  <c r="E8" i="8"/>
  <c r="E9" i="8"/>
  <c r="E10" i="8"/>
  <c r="E11" i="8"/>
  <c r="E12" i="8"/>
  <c r="E13" i="8"/>
  <c r="E14" i="8"/>
  <c r="E15" i="8"/>
  <c r="E16" i="8"/>
  <c r="E17" i="8"/>
  <c r="E2" i="8"/>
  <c r="C3" i="8"/>
  <c r="C4" i="8"/>
  <c r="C5" i="8"/>
  <c r="C6" i="8"/>
  <c r="C7" i="8"/>
  <c r="C8" i="8"/>
  <c r="C9" i="8"/>
  <c r="C10" i="8"/>
  <c r="C11" i="8"/>
  <c r="C12" i="8"/>
  <c r="C13" i="8"/>
  <c r="C14" i="8"/>
  <c r="C15" i="8"/>
  <c r="C16" i="8"/>
  <c r="C17" i="8"/>
  <c r="C2" i="8"/>
  <c r="D3" i="8"/>
  <c r="D4" i="8"/>
  <c r="D5" i="8"/>
  <c r="D6" i="8"/>
  <c r="D7" i="8"/>
  <c r="D8" i="8"/>
  <c r="D9" i="8"/>
  <c r="D10" i="8"/>
  <c r="D11" i="8"/>
  <c r="D12" i="8"/>
  <c r="D13" i="8"/>
  <c r="D14" i="8"/>
  <c r="D15" i="8"/>
  <c r="D16" i="8"/>
  <c r="D17" i="8"/>
  <c r="D2" i="8"/>
  <c r="A3" i="8"/>
  <c r="B3" i="8"/>
  <c r="A4" i="8"/>
  <c r="B4" i="8"/>
  <c r="A5" i="8"/>
  <c r="B5" i="8"/>
  <c r="F5" i="8"/>
  <c r="A6" i="8"/>
  <c r="B6" i="8"/>
  <c r="F6" i="8"/>
  <c r="A7" i="8"/>
  <c r="B7" i="8"/>
  <c r="A8" i="8"/>
  <c r="B8" i="8"/>
  <c r="F8" i="8"/>
  <c r="B9" i="8"/>
  <c r="F9" i="8"/>
  <c r="B10" i="8"/>
  <c r="F10" i="8"/>
  <c r="B11" i="8"/>
  <c r="B12" i="8"/>
  <c r="B13" i="8"/>
  <c r="B14" i="8"/>
  <c r="F14" i="8"/>
  <c r="B15" i="8"/>
  <c r="B16" i="8"/>
  <c r="F16" i="8"/>
  <c r="B17" i="8"/>
  <c r="B2" i="8"/>
  <c r="A2" i="8"/>
  <c r="H17" i="8"/>
  <c r="G17" i="8"/>
  <c r="G13" i="8"/>
  <c r="H13" i="8"/>
  <c r="G9" i="8"/>
  <c r="H9" i="8"/>
  <c r="G5" i="8"/>
  <c r="H5" i="8"/>
  <c r="F17" i="8"/>
  <c r="H14" i="8"/>
  <c r="G14" i="8"/>
  <c r="G10" i="8"/>
  <c r="H10" i="8"/>
  <c r="H6" i="8"/>
  <c r="G6" i="8"/>
  <c r="H2" i="8"/>
  <c r="G2" i="8"/>
  <c r="H15" i="8"/>
  <c r="G15" i="8"/>
  <c r="H11" i="8"/>
  <c r="G11" i="8"/>
  <c r="H7" i="8"/>
  <c r="G7" i="8"/>
  <c r="H3" i="8"/>
  <c r="G3" i="8"/>
  <c r="F11" i="8"/>
  <c r="H16" i="8"/>
  <c r="G16" i="8"/>
  <c r="H12" i="8"/>
  <c r="G12" i="8"/>
  <c r="H8" i="8"/>
  <c r="G8" i="8"/>
  <c r="H4" i="8"/>
  <c r="G4" i="8"/>
  <c r="F7" i="8"/>
  <c r="F4" i="8"/>
  <c r="F15" i="8"/>
  <c r="F3" i="8"/>
  <c r="F2" i="8"/>
</calcChain>
</file>

<file path=xl/sharedStrings.xml><?xml version="1.0" encoding="utf-8"?>
<sst xmlns="http://schemas.openxmlformats.org/spreadsheetml/2006/main" count="1280" uniqueCount="723">
  <si>
    <t>cliff</t>
  </si>
  <si>
    <t>id</t>
  </si>
  <si>
    <t>country</t>
  </si>
  <si>
    <t>county</t>
  </si>
  <si>
    <t>routeName</t>
  </si>
  <si>
    <t>length</t>
  </si>
  <si>
    <t>pitches</t>
  </si>
  <si>
    <t>dataGrade</t>
  </si>
  <si>
    <t>tradGrade</t>
  </si>
  <si>
    <t>techGrade</t>
  </si>
  <si>
    <t>uiaaGrade</t>
  </si>
  <si>
    <t>flag</t>
  </si>
  <si>
    <t>geoLocation</t>
  </si>
  <si>
    <t>approchTime</t>
  </si>
  <si>
    <t>approchDifficulty</t>
  </si>
  <si>
    <t>rock</t>
  </si>
  <si>
    <t>intro</t>
  </si>
  <si>
    <t>approach</t>
  </si>
  <si>
    <t>incline</t>
  </si>
  <si>
    <t>face</t>
  </si>
  <si>
    <t>Old Man of Stoer</t>
  </si>
  <si>
    <t>Scotland</t>
  </si>
  <si>
    <t>Sutherland</t>
  </si>
  <si>
    <t>Original Route</t>
  </si>
  <si>
    <t>img/tiles/old-man-of-stoer-small.jpg</t>
  </si>
  <si>
    <t>VS</t>
  </si>
  <si>
    <t>5a</t>
  </si>
  <si>
    <t>scotland</t>
  </si>
  <si>
    <t>58.26094,-5.38266</t>
  </si>
  <si>
    <t>Torridonian Sandstone</t>
  </si>
  <si>
    <t>Park at the car park near the Stoer Light house (58.237948, -5.400902). Head 3Km northwards to the sea stack, going over the hill of Sidhean Mor. Take a steep scramble down and either boulder hop to the stack at the lowest of tides or set up a Tyrolean traverse if one is not in place already by swimming the 8 meter channel. Using a static rope for this will be easier than dynamic climbing ropes if you can be bothered to carry it.</t>
  </si>
  <si>
    <t>Bosigran</t>
  </si>
  <si>
    <t>England</t>
  </si>
  <si>
    <t>Cornwall</t>
  </si>
  <si>
    <t>Doorpost</t>
  </si>
  <si>
    <t>img/tiles/bosigran-small.jpg</t>
  </si>
  <si>
    <t>Bosigran's Sea Cliffs offer accessible rock climbing</t>
  </si>
  <si>
    <t>HS</t>
  </si>
  <si>
    <t>4b</t>
  </si>
  <si>
    <t>england</t>
  </si>
  <si>
    <t>50.17562,-5.62068</t>
  </si>
  <si>
    <t>Granite</t>
  </si>
  <si>
    <t>A classic route on the justifiably popular Bow Wall area of Bosigran. With an easy approch and acessible grade on a cliff sourounded by both harder and easier climbs. Check out Ledge Climb if you want easier or Little Brown Jug if you want to go harder.</t>
  </si>
  <si>
    <t>Park in the National Trust Carpark near Carn Galver ruined mine building. Follow the path out towards the sea for 5 miniutes then work your way towards the Bosigran Cliff face and down to the Bow Wall.</t>
  </si>
  <si>
    <t>Vertical</t>
  </si>
  <si>
    <t>W</t>
  </si>
  <si>
    <t>Clogwyn Du'r Arddu</t>
  </si>
  <si>
    <t>Wales</t>
  </si>
  <si>
    <t xml:space="preserve">Gwynedd </t>
  </si>
  <si>
    <t>Great Slab</t>
  </si>
  <si>
    <t>img/tiles/cloggy-west-butress-small.jpg</t>
  </si>
  <si>
    <t>wales</t>
  </si>
  <si>
    <t>53.07926,-4.09300</t>
  </si>
  <si>
    <t>Rhyolite</t>
  </si>
  <si>
    <t>A great crag and a great route, aptly named the great slab. There is only one technically demanding section up an often-damp corner. The route is long with a lot of variation possible.</t>
  </si>
  <si>
    <t>Vratsa</t>
  </si>
  <si>
    <t>Bulgaria</t>
  </si>
  <si>
    <t>Bulgaria 1300</t>
  </si>
  <si>
    <t>img/tiles/vratsa-bulgaria-climbing.jpg</t>
  </si>
  <si>
    <t>HVS</t>
  </si>
  <si>
    <t>5c</t>
  </si>
  <si>
    <t>VI+</t>
  </si>
  <si>
    <t>bulgaria</t>
  </si>
  <si>
    <t>43.1948,23.53007</t>
  </si>
  <si>
    <t>Limestone</t>
  </si>
  <si>
    <t>Tormore Group</t>
  </si>
  <si>
    <t>Ireland</t>
  </si>
  <si>
    <t>Donegal</t>
  </si>
  <si>
    <t>Cnoc Na Mara</t>
  </si>
  <si>
    <t>img/tiles/cnoc-na-mara-donegal.jpg</t>
  </si>
  <si>
    <t>ireland</t>
  </si>
  <si>
    <t>54.761240,-8.691597</t>
  </si>
  <si>
    <t>TBC</t>
  </si>
  <si>
    <t>Whilst it might seem like an amenable grade and reasonable length, this is a serious adventure on rock that is loose in places with limited reliable protection in places. Expect a long day our for this adventure! The route takes the landward facing ridge to the summit. You will need a small boat or canoe to get to the base and ideally a very calm sea in order to make a reasonably safe crossing. Expect a complicated descent requiring some down climbing and abseiling.</t>
  </si>
  <si>
    <t>Sass Pordoi</t>
  </si>
  <si>
    <t>Italy</t>
  </si>
  <si>
    <t>Dolomites</t>
  </si>
  <si>
    <t>Fedele</t>
  </si>
  <si>
    <t>img/tiles/fedele-on-sass-pordoi-in-the-alps.jpg</t>
  </si>
  <si>
    <t>4a</t>
  </si>
  <si>
    <t>IV+</t>
  </si>
  <si>
    <t>italy</t>
  </si>
  <si>
    <t>46.503278,11.802140</t>
  </si>
  <si>
    <t>Dolomite</t>
  </si>
  <si>
    <t>A superb and impressive route, often seen as the best climbs of its grade (UIAA IV+) in the Dolomites. The climb weaves its way along the edges of the large black water steak that dominates the face. This water that comes heavy in wetter months, has shaped the rock in to lots of clean jugs making the accent surprisingly easy for the steep face. Make sure you wait for a dry period to tackle this climb or you will have to deal with seepage or potentially a full on waterfall, especially on the higher pitches across the black streak. For those up to the challenge the Dibona Upper Wall provides the logical continuation. Combining the routes gives almost a kilometre of climbing up one of the most impressive faces of the Dolomites whilst never exceeding grade IV+.</t>
  </si>
  <si>
    <t>Its possible to park at Ristorante Pian Schiavaneis (46.503278,11.802140).From their head North and slihtly east to Sass Pordoi. Start 50m left of the prominent black streak, directly below the huge boulder on the upper ledge. Climb easy scree and rocks to a scree basin.</t>
  </si>
  <si>
    <t>Cwm Idwal</t>
  </si>
  <si>
    <t>Ordinary Route</t>
  </si>
  <si>
    <t>img/tiles/cwm-idwal-slabs.jpg</t>
  </si>
  <si>
    <t>D</t>
  </si>
  <si>
    <t>The Ordinary Route is the easiest route on the Idwal Slabs, that is however, assuming you manage to stay on route. It represents an ideal introduction to trad multi-pitch climbing. It is also possible to bring up someone with limited climbing experience in a group of 3, but the Descent can prove tricky, especially in wet conditions. Expect some polish on the route as well. The views are stunning, donâ€™t underestimate the stamina required despite the easy technical grade.</t>
  </si>
  <si>
    <t>Take the main path from Ogwen Cottage to Llyn Idwal and continue around the left-hand side of the lake towards the slabs which are straight ahead of you. Any attempt at a shortcut will likley slow you down. Descent can prove tricky, especially in wet conditions. From the last picth, scramble across the crag up and left (stay ropped if with beginners) then downclimb or absail off the back corner of the cliff.</t>
  </si>
  <si>
    <t>Lundy</t>
  </si>
  <si>
    <t>The Devils Slide</t>
  </si>
  <si>
    <t>img/tiles/devils-slide-on-lundy.jpg</t>
  </si>
  <si>
    <t>Meadinha</t>
  </si>
  <si>
    <t>Portugal</t>
  </si>
  <si>
    <t>Queles</t>
  </si>
  <si>
    <t>img/tiles/meadinha-in-portugal.jpg</t>
  </si>
  <si>
    <t>Cornakey Cliff</t>
  </si>
  <si>
    <t>Wreakers Slab</t>
  </si>
  <si>
    <t>img/tiles/wreakers-slab-small.jpg</t>
  </si>
  <si>
    <t>Shale &amp; Sandstone</t>
  </si>
  <si>
    <t>Wreakers slab is a fantastic adventure and one of the longest vertical multi-pitch climbs in the South of the UK.  With around 120m of cliff to scale, it makes for a great day out. The climbing is generally easy, but the rock is loose in places, especially on the first pitch, so make sure you the leader is experianced. Protection on the first pitch can also be a challenge, but it gets better the higher you go.</t>
  </si>
  <si>
    <t>Park in Morwenstow tea room car park lat/lon: 50.908732, -4.553767. Go into the morwenstow graveyard and pass out the bottom (north east) down a path past some private housing into a small wooded area. Go over the tiny stream and turn left out of the woods. Cross two fields and turn right at the cliff edge. Follow the coastal path until you see Cornakey Cliff. When above it, pass behind it to a sketchy and thorny scramble down the slope. Reach the loose rib and work your way down to the makeshift hut. Pass that to the (hopefully) in-situ rope. Descend to sea level when the tide is out and make your way around to the base of the climb. This may require some rock hopping or down climbing. Don't forget to enjoy the descent, it's part of the experience.</t>
  </si>
  <si>
    <t>status</t>
  </si>
  <si>
    <t>publish</t>
  </si>
  <si>
    <t>draft</t>
  </si>
  <si>
    <t>The Old Man of Stoer's Location in Scotland</t>
  </si>
  <si>
    <t>map</t>
  </si>
  <si>
    <t>original image</t>
  </si>
  <si>
    <t>https://commons.wikimedia.org/wiki/File:Old_man_of_stoer.jpg</t>
  </si>
  <si>
    <t>Topo for The Old Man of Stoer</t>
  </si>
  <si>
    <t>img/topos/stoer/old-man-of-stoer-topo.jpg</t>
  </si>
  <si>
    <t>topo</t>
  </si>
  <si>
    <t>image source</t>
  </si>
  <si>
    <t>The Sea Stack Know as The Old Man of Stoer</t>
  </si>
  <si>
    <t>crag</t>
  </si>
  <si>
    <t>attributionText</t>
  </si>
  <si>
    <t>atributionURL</t>
  </si>
  <si>
    <t>alt</t>
  </si>
  <si>
    <t>url</t>
  </si>
  <si>
    <t>type</t>
  </si>
  <si>
    <t>climbId</t>
  </si>
  <si>
    <t>img/topos/bosigran/Bosigran-sea-cliff.jpg</t>
  </si>
  <si>
    <t>https://www.flickr.com/photos/ebygomm</t>
  </si>
  <si>
    <t>image credit: Elizabeth Gomm</t>
  </si>
  <si>
    <t>img/topos/bosigran/doorpost-topo.jpg</t>
  </si>
  <si>
    <t>Bosigran's Doorpost Multipitch Route Topo</t>
  </si>
  <si>
    <t>http://seansmountaincamera.blogspot.com/2016/04/back-on-real-rock-cornwall-march-2016.html</t>
  </si>
  <si>
    <t>original image source</t>
  </si>
  <si>
    <t>Bosigran's Location in Cornwall</t>
  </si>
  <si>
    <t>img/topos/cloggy/cloggy-crag.jpg</t>
  </si>
  <si>
    <t>The crag at Clogwyn Du'r Arddu or Cloggy</t>
  </si>
  <si>
    <t>https://www.thebmc.co.uk/zoomtopo/cloggy/</t>
  </si>
  <si>
    <t>view BMC super zoom</t>
  </si>
  <si>
    <t>img/topos/cloggy/cloggy-topo-for-great-slab.jpg</t>
  </si>
  <si>
    <t>The Great Slab Topo on Clogwyn Du'r Arddu</t>
  </si>
  <si>
    <t>Map showing the location of the great slab on Cloggy</t>
  </si>
  <si>
    <t>img/topos/cnoc/tormore-trio.jpg</t>
  </si>
  <si>
    <t>Cnoc Na Mara Sea Stack</t>
  </si>
  <si>
    <t>https://uniqueascent.ie/cnoc_na_mara</t>
  </si>
  <si>
    <t>Credit Iain Miller</t>
  </si>
  <si>
    <t>img/topos/cnoc/cnoc-na-mara-route-topo.jpg</t>
  </si>
  <si>
    <t>Cnoc Na Mara Route Topography</t>
  </si>
  <si>
    <t>Map showing the location of the Tormore Sea Stacks</t>
  </si>
  <si>
    <t>img/topos/sass/sass-pordoi-crag.jpg</t>
  </si>
  <si>
    <t>The Amazing Alpine Crag of Sass Pordoig</t>
  </si>
  <si>
    <t>https://pixabay.com/en/sass-pordoi-sella-massif-2738859/</t>
  </si>
  <si>
    <t>image credit</t>
  </si>
  <si>
    <t>img/topos/sass/sass-pordoi-via-fedele-topo-crop.jpg</t>
  </si>
  <si>
    <t>Sass Pordoi Route Via Fedele Topo</t>
  </si>
  <si>
    <t>https://pixabay.com/en/sass-pordoi-sella-massif-2738856/</t>
  </si>
  <si>
    <t>Map showing Sass Pordoi In the Dolomites</t>
  </si>
  <si>
    <t>img/topos/idwal/idwal-slabs-crag.jpg</t>
  </si>
  <si>
    <t>https://climbmountains.wordpress.com/2010/06/10/new-ogwen-climbing-guidebook-out-now/</t>
  </si>
  <si>
    <t>img/topos/idwal/idwal-slabs-ordinary-route-topo.jpg</t>
  </si>
  <si>
    <t>Idwal Slabs offers easy multi-picth climbing Topo</t>
  </si>
  <si>
    <t>https://www.ukclimbing.com/forums/rocktalk/idwal_slabs_-_ordinary_route-530108</t>
  </si>
  <si>
    <t>owner unknown - referenced UKC</t>
  </si>
  <si>
    <t>Map showing Cwm Idwal in Wales</t>
  </si>
  <si>
    <t>img/topos/lundy/devols-slide-on-lundy-island.jpg</t>
  </si>
  <si>
    <t>The Devils slide On Lundy</t>
  </si>
  <si>
    <t>https://www.flickr.com/photos/geographyalltheway_photos/6843213186/in/photostream/</t>
  </si>
  <si>
    <t>Image: Richard Allaway</t>
  </si>
  <si>
    <t>The Devils Slide Route Topography</t>
  </si>
  <si>
    <t>https://www.pinterest.co.uk/tommacdonald714/</t>
  </si>
  <si>
    <t>Original By Tom MacDonald</t>
  </si>
  <si>
    <t>img/topos/wreakers/wreakers-slab.jpg</t>
  </si>
  <si>
    <t>The Amazing Sea Crag in Cornwall</t>
  </si>
  <si>
    <t>https://creativecommons.org/licenses/by/2.0/uk/</t>
  </si>
  <si>
    <t>our own image</t>
  </si>
  <si>
    <t>img/topos/wreakers/cornakey-cliff-wreakers-slab-topo-small.jpg</t>
  </si>
  <si>
    <t>Wreakers Slab Topo on Cornakey Cliff</t>
  </si>
  <si>
    <t>Map showing Wreakers Slab on Cornakey Cliff</t>
  </si>
  <si>
    <t>The easiest route up Cwm Idwal Slabs</t>
  </si>
  <si>
    <t>tile</t>
  </si>
  <si>
    <t>http://mountainmagic.org.uk/places/cornwall/</t>
  </si>
  <si>
    <t>https://www.flickr.com/photos/geographyalltheway_photos/6843213186</t>
  </si>
  <si>
    <t>http://chinelodemeterodedo.com/escalada-classica-no-parque-nacional-da-peneda-geres-meadinha/</t>
  </si>
  <si>
    <t>The Amazing Limestone Cliffs of Vratsa</t>
  </si>
  <si>
    <t>The bowl of Cwm Idwal</t>
  </si>
  <si>
    <t>Wreakers Slab Sea Cliff in Cornwall</t>
  </si>
  <si>
    <t>The Granite dome of Meadinha</t>
  </si>
  <si>
    <t>Cir Mhor</t>
  </si>
  <si>
    <t>South Ridge</t>
  </si>
  <si>
    <t>Arran</t>
  </si>
  <si>
    <t>https://www.geograph.org.uk/profile/24401</t>
  </si>
  <si>
    <t>img: Raibeart MacAoidh</t>
  </si>
  <si>
    <t>Slab</t>
  </si>
  <si>
    <t>S</t>
  </si>
  <si>
    <t>https://commons.wikimedia.org/wiki/File:2011_Schotland_The_Old_Man_of_Stoer_30-05-2011_15-32-59.png</t>
  </si>
  <si>
    <t>http://beantinblog.blogspot.com/2016/08/south-ridge-direct-cir-mhor-arran.html</t>
  </si>
  <si>
    <t>The South Ridge of Cir Mhor on the isle of Arran just off the coast of Scotland offers an interesting mix of climbing across a long route with a few challenging pitches which give it the VS 5a grade. The approach is long but this remains a reasonably popular route.</t>
  </si>
  <si>
    <t>img/tiles/cir-mhor-ridge-arran.jpg</t>
  </si>
  <si>
    <t>img/topos/cir-mhor/south-ridge-direct-topo-maybe.jpg</t>
  </si>
  <si>
    <t>img/topos/cir-mhor/south-ridge-cir-mhor.jpg</t>
  </si>
  <si>
    <t>55.636681,-5.223240</t>
  </si>
  <si>
    <t>50.919394,-4.556705</t>
  </si>
  <si>
    <t>41.976502,-8.224421</t>
  </si>
  <si>
    <t>51.18856,-4.67622</t>
  </si>
  <si>
    <t>53.11047,-4.02601</t>
  </si>
  <si>
    <t>The stunning Rosa Pinicle on Cir Mhor</t>
  </si>
  <si>
    <t>The South Ridge Direct Route on Cir Mhor</t>
  </si>
  <si>
    <t xml:space="preserve">The approach is long. The two main options are from the Glen Rosa Campsite or from Sannox Bay. See the Scottish Rock Volume 1 for more info. </t>
  </si>
  <si>
    <t>Roca Gris</t>
  </si>
  <si>
    <t>Spain</t>
  </si>
  <si>
    <t xml:space="preserve">Catalan </t>
  </si>
  <si>
    <t xml:space="preserve">Esparraguera </t>
  </si>
  <si>
    <t>spain</t>
  </si>
  <si>
    <t>V+ (f5c)</t>
  </si>
  <si>
    <t>41.588762,1.814984</t>
  </si>
  <si>
    <t>Conglomerate</t>
  </si>
  <si>
    <t>The Grey Rock in Montserrat</t>
  </si>
  <si>
    <t>https://elcoleccionistadevies.blogspot.com/2016/07/18-anys-de-laresta-esparreguera-la-roca.html</t>
  </si>
  <si>
    <t>Topo for Esparreguera climb in Montserrat Spain</t>
  </si>
  <si>
    <t>https://joanasin.blogspot.com/2017/01/montserrat-roca-gris-via-esparraguera.html</t>
  </si>
  <si>
    <t>Grey Rock at Montserrat</t>
  </si>
  <si>
    <t>img/topos/montserrat/roca-gris-esparreguera-crag-montserrat.jpg</t>
  </si>
  <si>
    <t>img/topos/montserrat/roca-gris-esparreguera-topo.jpg</t>
  </si>
  <si>
    <t>Sail Rock</t>
  </si>
  <si>
    <t>Co. Donegal</t>
  </si>
  <si>
    <t>Roaring Forties</t>
  </si>
  <si>
    <t>4c</t>
  </si>
  <si>
    <t>The route takes a line up the lefthand side of the slab finishing in a steep but well protected final pitch.</t>
  </si>
  <si>
    <t>Quartzite</t>
  </si>
  <si>
    <t>img: Bren Whelan</t>
  </si>
  <si>
    <t>img/topos/sail-rock/sail-rock-donegal-crag-s.jpg</t>
  </si>
  <si>
    <t>img/topos/sail-rock/sail-rock-donegal-crag.jpg</t>
  </si>
  <si>
    <t>Sail Rock in County Donegal offers great climbing</t>
  </si>
  <si>
    <t>http://donegalclimbing.ie/about/</t>
  </si>
  <si>
    <t>Follow the signs posts for Slieve League view point from Killybegs through Carrick and Teelin villages to the road end car park for Slieve League. On foot now, walk the 2KM until you are looking over to the solitary watchtower. Descend towards the sea down a deepening gully, keeping the tower on your right. This will take you to a view point looking across at Sail Rock. Descent to the base is by abseil either down the face or down the ridge across the zawn from Sail Rock main face.</t>
  </si>
  <si>
    <t>Slab &amp; Vertical</t>
  </si>
  <si>
    <t>img/topos/sail-rock/sail-rock-topo-ireland-donegal.jpg</t>
  </si>
  <si>
    <t>Climb topo for sail rock Ireland</t>
  </si>
  <si>
    <t>https://uniqueascent.ie/sail_rock_guide</t>
  </si>
  <si>
    <t>original img: Iain Miller</t>
  </si>
  <si>
    <t>Chair Ladder</t>
  </si>
  <si>
    <t>Pegasus</t>
  </si>
  <si>
    <t>50.036867,-5.681878</t>
  </si>
  <si>
    <t>SW</t>
  </si>
  <si>
    <t>https://www.geograph.org.uk/profile/180</t>
  </si>
  <si>
    <t>img: David Medcalf</t>
  </si>
  <si>
    <t>http://www.cornishcamping.co.uk/photographs/cornish-seascapes/</t>
  </si>
  <si>
    <t>img: Cornish Camping</t>
  </si>
  <si>
    <t>Chair Ladder Climbing Wall from the side</t>
  </si>
  <si>
    <t>Chair Ladder Route Topo for Pegasus</t>
  </si>
  <si>
    <t>Chair Ladder Crag</t>
  </si>
  <si>
    <t>img/topos/chair/chair-ladder-crag-side.jpg</t>
  </si>
  <si>
    <t>img/topos/chair/chair-ladder-topo-for-pegasus.jpg</t>
  </si>
  <si>
    <t>img/tiles/chair-ladder.jpg</t>
  </si>
  <si>
    <t xml:space="preserve">Chair Ladder at Porthgwarra in Cornwall offers an exceptional range of climbing from the easier end of the scale but goes up to E3 for those looking for a challenge. Pegasus is one of the longer lines and sits at the Bulging Wall end of the crag. The route uses the corner crack at the start to ascend to the first belay, then weaves right to a belay in the corner, before going back left to the top. However there are multiple options for variation. There are also a varity of other lines on the crag that are 50m+ and range from VDiff to E3. South Face Direct is highly recomended. </t>
  </si>
  <si>
    <t>There is paid parking in Porthgwarra and a path that leads to the coastguard lookout which is directly above the sea cliff. There is an option to abseil in on the east side of the crag, or you can scramble down via the west side of Zwarn Rinny. This scramble down approach should be avoided at high tide.</t>
  </si>
  <si>
    <t>isbn</t>
  </si>
  <si>
    <t>title</t>
  </si>
  <si>
    <t>pg</t>
  </si>
  <si>
    <t>West Country Climbs</t>
  </si>
  <si>
    <t>guidebook</t>
  </si>
  <si>
    <t>Scottish Rock, Volume 2, North</t>
  </si>
  <si>
    <t>9781906095468</t>
  </si>
  <si>
    <t>9781873341377</t>
  </si>
  <si>
    <t>North Wales Climbs</t>
  </si>
  <si>
    <t>Vratsa Climbing Guide</t>
  </si>
  <si>
    <t>Rock Climbing in Donegal</t>
  </si>
  <si>
    <t>The Dolomites, Rock Climbs and Via Ferrata</t>
  </si>
  <si>
    <t>Portugal, Rock climbs on the western tip of Europe</t>
  </si>
  <si>
    <t>9788898609772</t>
  </si>
  <si>
    <t>9781873341827</t>
  </si>
  <si>
    <t>9781873341971</t>
  </si>
  <si>
    <t>9786199010518</t>
  </si>
  <si>
    <t>The Devils Tower</t>
  </si>
  <si>
    <t>USA</t>
  </si>
  <si>
    <t xml:space="preserve">Wyoming </t>
  </si>
  <si>
    <t>Durance</t>
  </si>
  <si>
    <t>The Back of the Devils tower</t>
  </si>
  <si>
    <t>https://www.nps.gov/deto/planyourvisit/index.htm</t>
  </si>
  <si>
    <t>usa</t>
  </si>
  <si>
    <t>Phonolite</t>
  </si>
  <si>
    <t>9780902940994</t>
  </si>
  <si>
    <t>rrp</t>
  </si>
  <si>
    <t>img/tiles/devils-tower-wyoming.jpg</t>
  </si>
  <si>
    <t>The Back of the Devils tower Wyoming</t>
  </si>
  <si>
    <t>https://www.nps.gov/deto/planyourvisit/climbing.htm</t>
  </si>
  <si>
    <t>img: national parks service</t>
  </si>
  <si>
    <t>The Side of the Devils tower</t>
  </si>
  <si>
    <t>https://commons.wikimedia.org/wiki/File:Devils_Tower_as_Seen_From_the_Path_Along_the_Base.jpg</t>
  </si>
  <si>
    <t>img source</t>
  </si>
  <si>
    <t>img/topos/devils-tower/devils-tower-durance-climb-topo.jpg</t>
  </si>
  <si>
    <t>img/topos/devils-tower/devils-tower-wyoming-crag.jpg</t>
  </si>
  <si>
    <t xml:space="preserve">Durance Route on the Devils Tower in Wyoming is listed as one of the 50 classic climbs in North America. It's a 4-6 pitch route in which the harder sections are mainly off-width and hand-cracks with a few spots of chimney. Don't forget to register at the Visitor's Center before the climb or you risk a fine. This is a crowded route so get on super early or be ready to follow others and possibly do the abseil decent in the dark with headtorches.  </t>
  </si>
  <si>
    <t>img/topos/stoer/The-Old-Man-of-Stoer-climb.jpg</t>
  </si>
  <si>
    <t>imgURL</t>
  </si>
  <si>
    <t>description</t>
  </si>
  <si>
    <t>This is a great example of why I believe Rockfax are one of the world’s leading guidebook publishers. This guide covers a huge mix of regions in the south west with clear images and good topography. Especially for Bosigran.</t>
  </si>
  <si>
    <t>img/guidebooks/west-country-climbs.jpg</t>
  </si>
  <si>
    <t>rainyDays</t>
  </si>
  <si>
    <t>tempH</t>
  </si>
  <si>
    <t>tempL</t>
  </si>
  <si>
    <t>From Llanberis either take Britain's only Rack and Pinion Railway to the Halfway House, or make the walk from Llanberis. Walk up the road opposite the Royal Victoria Hotel, then take the path left which runs parallel with the Snowdon Mountain Railway. After the Halfway House a miner's path breaks off right to coast beneath the crag and above picturesque Llyn Du'r Arddu. Beware of rock fall. Calculate 2 hours for the walk-in.</t>
  </si>
  <si>
    <t>img/guidebooks/scottish-rock-volume-2.jpg</t>
  </si>
  <si>
    <t>A brilliant book covering such a wide and varied set of crags in the north of Scotland. The section on The Old Man of Stoer Routes is good. The images of longer routes can be a bit small at other crags thou.</t>
  </si>
  <si>
    <t xml:space="preserve">Whilst this is a great book in general, it's section on Lundy is of little value. It has no topos and little infomatin on Lundy. </t>
  </si>
  <si>
    <t>This is a great example of a guidebook. This guide covers a huge mix of regions in the south west with clear images and good topography. Especially for Conakey Cliff and the Clum Coast.</t>
  </si>
  <si>
    <t>img/guidebooks/north-wales-climbs.jpg</t>
  </si>
  <si>
    <t>If you could only own one book on multi-pitch climbing in the UK this book would be a great choice. North wales has pleanty of Trad climbs above 50m. The book covers a good selection of climbs on each crag including Cloggy.</t>
  </si>
  <si>
    <t>North wales has pleanty of Trad climbs above 50m. This book covers a good selection of climbs from a good selection of cliffs, including a variety of routes up the Idwal Slabs.</t>
  </si>
  <si>
    <t>N</t>
  </si>
  <si>
    <t>text</t>
  </si>
  <si>
    <t>https://www.ukclimbing.com/logbook/crag.php?id=457</t>
  </si>
  <si>
    <t>Clogwyn Du'r Arddu on UKC</t>
  </si>
  <si>
    <t>BMC Supper Zoom topo of Clogwyn Du'r Arddu</t>
  </si>
  <si>
    <t>Jan</t>
  </si>
  <si>
    <t>Feb</t>
  </si>
  <si>
    <t>Mar</t>
  </si>
  <si>
    <t>Apr</t>
  </si>
  <si>
    <t>May</t>
  </si>
  <si>
    <t>Jun</t>
  </si>
  <si>
    <t>Jul</t>
  </si>
  <si>
    <t>Aug</t>
  </si>
  <si>
    <t>Sep</t>
  </si>
  <si>
    <t>Oct</t>
  </si>
  <si>
    <t>Nov</t>
  </si>
  <si>
    <t>Dec</t>
  </si>
  <si>
    <t>period</t>
  </si>
  <si>
    <t>looseScale</t>
  </si>
  <si>
    <t>The Devils Tower Location USA</t>
  </si>
  <si>
    <t>img/guidebooks/rock-climbing-in-donegal.jpg</t>
  </si>
  <si>
    <t>A very comprehensive guide to Climbing Irelands North West County of Donegal. Author Iain Miller is a very accomplished climber and set many of the first accents in the book including Cnoc Na Mara. The book is great value for money, however if you are on a budget, much of the material is posted free on Iain Millers Website uniqueascent.ie</t>
  </si>
  <si>
    <t>A very comprehensive guide to Climbing Irelands North West County of Donegal. Author Iain Miller is a very accomplished climber and set many of the first accents in the book. The book is great value for money, however if you are on a budget, much of the material is posted free on Iain Millers Website uniqueascent.ie</t>
  </si>
  <si>
    <t>Drive the 22 kilometre c class laneway from Ardara to the road end at An Port, the gateway to Irelands last great wilderness. Fom here on foot, follow the clifftop path for approx 2 kilometre to an outstanding viewpoint overlooking Glenlough Bay, Irelands largest raised shingle storm beach. From this viewpoint descend the very steep grass/scree slope for 200 or so metres and abseil from the two peg belay to the Entrance to Shambala storm beach. From the beach it is a 125 meter sea passage to the base of the stack.</t>
  </si>
  <si>
    <t>E</t>
  </si>
  <si>
    <t xml:space="preserve">Cnoc Na Mara by Iain Miller (first ascensionist) </t>
  </si>
  <si>
    <t>img/guidebooks/the-dolomites-climbing-guide.jpg</t>
  </si>
  <si>
    <t>This guide covers everything you need for a multi-pitch climbing trip regardless of ability, it also has sport, trad and via ferrata routes. It features all the major areas and has very clear topos and route descriptions including Fedele and the extension and adjecent route Dibona.</t>
  </si>
  <si>
    <t>https://amzn.to/2NdBIQw</t>
  </si>
  <si>
    <t>link</t>
  </si>
  <si>
    <t>https://liamchesterblog.wordpress.com/2013/07/22/slanting-buttress-ridge-route-and-the-horseshoe/</t>
  </si>
  <si>
    <t>img: Liam Chester</t>
  </si>
  <si>
    <t>Lliwedd Buttress</t>
  </si>
  <si>
    <t>Lliwedd</t>
  </si>
  <si>
    <t>53.060177,-4.053936</t>
  </si>
  <si>
    <t>https://kateedhouse.wordpress.com/2013/05/24/my-favourite-experience-on-mountain-moor-and-cave/</t>
  </si>
  <si>
    <t>From Pen Y Pass,  take the Miners track to the first lake and the rangers hut where a left turn takes you up towards the Lliwedd and away from the tarmacked tracks.</t>
  </si>
  <si>
    <t>Topo for Avalanch to Red Wall to Longlands Continuation</t>
  </si>
  <si>
    <t>https://www.summitpost.org/y-lliwedd/268799</t>
  </si>
  <si>
    <t>A brilliant guidebok with a good section on Lliwedd. Overall this book covers a good selection of climbs from a good selection of cliffs, including the 300m routes up Lliwedd</t>
  </si>
  <si>
    <t>img/topos/lliwedd/lliwedd-butress.jpg</t>
  </si>
  <si>
    <t>img/topos/lliwedd/longlands-red-wall-avalanche-topo-on-lliwedd.jpg</t>
  </si>
  <si>
    <t>Longlands Continuation</t>
  </si>
  <si>
    <t>http://footlesscrow.blogspot.com/2010/04/up-against-it.html</t>
  </si>
  <si>
    <t>The rocks that form Snowdonand its surrounding peaks including Y Lliwedd were produced by volcanic activity in the Ordovician period. The result is a high butress of the ignious rock Rhyolite. This area has been extensively sculpted by glaciation, forming the pyramidal peak of Snowdon and the arêtes of Crib Goch and of course Y Lliwedd.</t>
  </si>
  <si>
    <t>Ordovician</t>
  </si>
  <si>
    <t>era</t>
  </si>
  <si>
    <t>Paleozoic</t>
  </si>
  <si>
    <t>Mesoproterozoic</t>
  </si>
  <si>
    <t xml:space="preserve">Ectasian </t>
  </si>
  <si>
    <t>SE</t>
  </si>
  <si>
    <t xml:space="preserve">This is a huge climb set quite a long walk from civilisation. Technically it’s 3 climbs: Avalanche then Red Wall then Longlands Continuation. These routes  flow into each other with a number of variants. For example you could swap out Avalanche and Red Wall for The Sword &amp; Route 2. This would up the grade to Very Severe thanks to the first pitch of The Sword. With everything that’s going on on Y Lliwedd, the route finding can be a challenge but most sections up the Eastern Buttress of the crag are not too high in grade. Mount Y Lliwedd (colourless peak in English) was where British mountaineers trained before making some of the first attempts to summit Everest. </t>
  </si>
  <si>
    <t>img/tiles/grey-rock-at-montserrat-new.jpg</t>
  </si>
  <si>
    <t>http://joanasin.blogspot.com/2012/01/roca-gris-via-esparraguera.html</t>
  </si>
  <si>
    <t>img/tiles/lliwedd.jpg</t>
  </si>
  <si>
    <t>Cliff</t>
  </si>
  <si>
    <t>Key Info</t>
  </si>
  <si>
    <t>Approch</t>
  </si>
  <si>
    <t>Images</t>
  </si>
  <si>
    <t>Guidebooks</t>
  </si>
  <si>
    <t>Weather</t>
  </si>
  <si>
    <t>concatHelper</t>
  </si>
  <si>
    <t>Cir Mhor Ridge location</t>
  </si>
  <si>
    <t>Scottish Rock, Volume 1, South</t>
  </si>
  <si>
    <t>An extensive and well-made guidebook covering every worthwhile crag in Southern Scotland. The guides are clear with generally very good photography, however some of the longer routes lack the clear imagery of their single pitch counterparts.</t>
  </si>
  <si>
    <t>img/guidebooks/scottish-rock-volume-1.jpg</t>
  </si>
  <si>
    <t>9781906095581</t>
  </si>
  <si>
    <t>This book comes into its own for so many areas in the south west of Britain. This guide covers a huge mix of regions with clear images and good topography. The section on Chair Ladder is brilliant covers a great mix of multi-pitch routes across the grades.</t>
  </si>
  <si>
    <t>Chair Ladder Location in Cornwall</t>
  </si>
  <si>
    <t>Mount Y Lliwedd Location in Wales</t>
  </si>
  <si>
    <t>Grey Rock climb location at Montserrat</t>
  </si>
  <si>
    <t xml:space="preserve">Monterrat Free Climbs </t>
  </si>
  <si>
    <t xml:space="preserve">A huge selection of over a thousand routes many of which are big wall multi-pitch climbs. Montserrat is well bolted area but many routes require a full trad rack. The book has some good topography but lacks details when to comes to the approach. The book is a tome of information but not brilliantly organised for such a recent publication. It is also at the more expensive end of guidebook prices, but can be purchased cheaper from mainland Europe. </t>
  </si>
  <si>
    <t>img/guidebooks/montserrat-free-climbs.jpg</t>
  </si>
  <si>
    <t>no ISBN</t>
  </si>
  <si>
    <t>Norway</t>
  </si>
  <si>
    <t xml:space="preserve">Nordland </t>
  </si>
  <si>
    <t>Stetind</t>
  </si>
  <si>
    <t>Sydpillaren</t>
  </si>
  <si>
    <t>N6-</t>
  </si>
  <si>
    <t>5b</t>
  </si>
  <si>
    <t>norway</t>
  </si>
  <si>
    <t>http://northernalpine.blogspot.com/2010/08/stetind-sydpillaren-guiding-south.html</t>
  </si>
  <si>
    <t>original: Seth Harry</t>
  </si>
  <si>
    <t>68.162493,16.590668</t>
  </si>
  <si>
    <t>granite</t>
  </si>
  <si>
    <t>Lofoten Climbs</t>
  </si>
  <si>
    <t>img/guidebooks/loften-climbs.jpg</t>
  </si>
  <si>
    <t>This covers rock climbing on Lofoten and Stetind in Arctic Norway. A great publication from Rockfax with clear topography and good information. The patronising puffin that appears on certain pages with silly comments does somewhat detract from the professional quality of the book but I’m sure it appeals to some. Overall an essential guidebook for people looking to climb in this part of the world and great value for money.</t>
  </si>
  <si>
    <t>9781873341230</t>
  </si>
  <si>
    <t xml:space="preserve">Follow the good path from the parking area up the left side of the stream (initially marked with red paint). This leads through birch forest and eventually out into open country. Ascend through boulders following a discontinuous path - fill  water bottles up here - to a level area on top of the moraine about a 100m above an iceberg filled lake. There is a big flat ‘gearing up’boulder at the saddle. </t>
  </si>
  <si>
    <t>Stetind South Pillar Mini Guide</t>
  </si>
  <si>
    <t>The Classic South Pillar climb on Stetind Mountain</t>
  </si>
  <si>
    <t>http://www.stetind.nu</t>
  </si>
  <si>
    <t>An overview of Stetind Mountain</t>
  </si>
  <si>
    <t>img/tiles/stetind-mountain.jpg</t>
  </si>
  <si>
    <t>Stetind Mountain offers incredible multi-pitch</t>
  </si>
  <si>
    <t>img/topos/stetind/stetind-mountain-south-side.jpg</t>
  </si>
  <si>
    <t>img/topos/stetind/stetind-south-pillar-route-topo.jpg</t>
  </si>
  <si>
    <t>Location of Stetind in Norway</t>
  </si>
  <si>
    <t>Sail Rock location in Co. Donegal</t>
  </si>
  <si>
    <t>Stetind is a huge granite pillar rising 1329 m out of Tysfjord. Voted Norways national Mountain it’s an iconic sight. The South Pilar route or Sydpillaren, offers some challenging climbing, especially towards the top with a couple of N6- graded pitches which roughly equate to HVS/E1. In total it’s a 14 pitch climb that is described as one of Norway’s finest climbs and it’s a classic alpine test piece. Getting down actually requires reversing the Original Route (graded n4),  it will require ropework in sections.</t>
  </si>
  <si>
    <t>img/topos/lundy/devils-slide-topo-maybe.jpg</t>
  </si>
  <si>
    <t>The Devils slide was first climbed in the early 1960's. The face is believed to be the tallest granite slab in Europe, and it makes for an exceptional climb at an amenable grade. This popular route was climbed, or perhaps more accurately "walked", feet only by Jonny Dawes in 2017. Although Lundy (meaning Puffin Island in Norse) has climbing restrictions some of the year, the devils slide and a number of other areas are exempt. The slide doesn't have nesting birds, likely because it's so exposed, bare that in mind when you plan. To get to Lundy a ferry can be taken from Ilfracombe in Devon. Climb up the right hand side of the slab following the groove. For the last pitch take the obvious traverse left under the headwall.</t>
  </si>
  <si>
    <t>From the top of the cliff descend down the southern gully. One short absail is required to pass an outcrop.</t>
  </si>
  <si>
    <t>https://www.mountainproject.com/area/106669941/the-devils-slide</t>
  </si>
  <si>
    <t>Mountain Project Page</t>
  </si>
  <si>
    <t>A great overview of Lliwedd by Kate Edhouse</t>
  </si>
  <si>
    <t>https://www.google.com/maps/d/u/0/viewer?mid=19-UZpbBH4Q90XN_z9Huj85GhcZI&amp;ll=41.58559982322766%2C1.8162812289963313&amp;z=16</t>
  </si>
  <si>
    <t>Map of the approch to Grey Rock</t>
  </si>
  <si>
    <t>https://climbasana.blogspot.com/2018/01/roca-gris-via-esparraguera.html</t>
  </si>
  <si>
    <t>A nice blog covering the climb Esparraguera</t>
  </si>
  <si>
    <t>Scafell</t>
  </si>
  <si>
    <t>Cumbria</t>
  </si>
  <si>
    <t>Keswick Brother's Climb</t>
  </si>
  <si>
    <t>54.450659,-3.220281</t>
  </si>
  <si>
    <t>VD</t>
  </si>
  <si>
    <t>Best approached from Wasdale. Allow an hour to hike uphill to the crag.</t>
  </si>
  <si>
    <t>img/topos/scafell/scafell-route-for-keswick-brothers-climb.jpg</t>
  </si>
  <si>
    <t>Topo for keswick Brothers Climb on Scafell Crag</t>
  </si>
  <si>
    <t>lakelandpilgrimage.blogspot.com/p/the-cathedrals.html</t>
  </si>
  <si>
    <t>img/topos/scafell/scarfell-pike-climbs.jpg</t>
  </si>
  <si>
    <t>img/topos/scafell/scarfell-pike-climbs-s.jpg</t>
  </si>
  <si>
    <t>Scafell Crag in the Lake District</t>
  </si>
  <si>
    <t>https://www.thebmc.co.uk/zoomtopo/scafell/</t>
  </si>
  <si>
    <t>The Keswick Brothers were some of the key early rock climbing pioneers. What is particularly important about them is fact they travelled with an camera making them some of the first people to capture rock climbing imagery. They set first accents up and down the UK including their first climb on Scafell Crag in 1897. Keswick Brother’s Climb takes a shorter line up the left side of the buttress over easy ground and up the grooved slab. If you have ever wondered why Very Difficult climbs are generally Very Easy, you need to understand the adjectival grading system used in Britain comes from the 1800’s. Climbers in that period didn’t have cams or even nuts. They didn’t have Kernmantle dynamic ropes or dedicated sticky rubber climbing shoes. In fact this climb was graded over 20 years before the carabiner was invented!</t>
  </si>
  <si>
    <t>Scafell Crag location</t>
  </si>
  <si>
    <t>E1</t>
  </si>
  <si>
    <t>Approch: Follow Tower Trail to the right until the historic wooden ladder "viewing tubes". Follow the climbers trail up switch backs to the base of the Bowling Alley. Climb approach pitch. Traverse left on ledge system to base of Leaning Column. The meadows rappels can be done with a single 70 m rope with 15 feet of 4th class down climbing on the last rappel. The Bailey Direct rappels require two 60 m ropes.
&lt;br /&gt; 
Decent: The meadows rappels can be done with a single 70 m rope with 15 feet of 4th class down climbing on the last rappel. The Bailey Direct rappels require two 60 m ropes.
&lt;br /&gt;
Note: Thuderstorms are common in the summer months and are not easily seen coming from the Durrance area. Check the weather ahead of time!</t>
  </si>
  <si>
    <t>9780850280555</t>
  </si>
  <si>
    <t>Scafell &amp; Wasdale</t>
  </si>
  <si>
    <t>?</t>
  </si>
  <si>
    <t xml:space="preserve">The FRCC Scafell and Wasdale  Climbing guidebook was released in April 2014, 100 years after the first ascent of Central Buttress on Scafell Crag. The Centenary Edition guide is full of inspirational climbs often with great history. The pocket sized nature of the book makes it portable but somewhat less practical for route finding. The BMC super zoom is more useful for Scafell Crag if you are a visual person. </t>
  </si>
  <si>
    <t>img/guidebooks/Scafell-Wasdale-climbing-guidebook.jpg</t>
  </si>
  <si>
    <t>Rock Climbing Wyoming</t>
  </si>
  <si>
    <t>9781493016129</t>
  </si>
  <si>
    <t xml:space="preserve">Rock Climbing Wyoming describes 11 major climbing areas in the state of Wyoming. It offers approximately 550 climbing routes. Falcon guides have maps, good topos, and action photos accompanying clearly written descriptions of the routes. The book is ideal for a trip to Wyoming, but enough of the information on the devils tower is available online for those looking to save same money. </t>
  </si>
  <si>
    <t>img/guidebooks/rock-climbing-wyoming.jpg</t>
  </si>
  <si>
    <t>https://www.mountainproject.com/area/105714267/devils-tower</t>
  </si>
  <si>
    <t>YSD 5.8</t>
  </si>
  <si>
    <t>canada</t>
  </si>
  <si>
    <t>Joy</t>
  </si>
  <si>
    <t>Alberta</t>
  </si>
  <si>
    <t>Canada</t>
  </si>
  <si>
    <t>Mount Indefatigable</t>
  </si>
  <si>
    <t>Hike across the dam and follow the main hikers trail that parallels he lake. Do not go up past the bear closure sign on the summit trail. The approach trail is pretty flat all the way to the scree slope when the route becomes very apparent. Don't follow any smaller offshoot trails that head downhill to the lakeshore, just follow the signs with hiker symbols on them. It's pretty straightforward. 25 minutes to scree slope from car. Head up the scree to the base of the route.</t>
  </si>
  <si>
    <t>https://www.mountainproject.com/route/107186623/joy</t>
  </si>
  <si>
    <t>Poetic Justice</t>
  </si>
  <si>
    <t>Slieve Beg</t>
  </si>
  <si>
    <t>County Down</t>
  </si>
  <si>
    <t>54.179317,-5.947745</t>
  </si>
  <si>
    <t>http://wiki.climbing.ie/index.php/Slieve_Beg</t>
  </si>
  <si>
    <t>Climbing.ie Wiki Page</t>
  </si>
  <si>
    <t>slieve beg crag in the mournes</t>
  </si>
  <si>
    <t>https://www.geograph.ie/profile/7056</t>
  </si>
  <si>
    <t>img: Eric Jones</t>
  </si>
  <si>
    <t>https://www.geograph.ie/profile/7057</t>
  </si>
  <si>
    <t>Poetic Justice on Slieve Beg in the mournes</t>
  </si>
  <si>
    <t>original:  Eric Jones</t>
  </si>
  <si>
    <t>Follow the Glen river track from Donard Car park. From the Mourne wall walk south for 250m and Join the Brandy Pad to Slieve Beg.</t>
  </si>
  <si>
    <t>img/topos/mournes/topo-for-poetic-justice-climb-in-the-mournes.jpg</t>
  </si>
  <si>
    <t>img/topos/mournes/slieve-beg-crag-in-the-mournes-s.jpg</t>
  </si>
  <si>
    <t>img/topos/mournes/slieve-beg-crag-in-the-mournes.jpg</t>
  </si>
  <si>
    <t>Slieve Beg in the Mourne Mountains</t>
  </si>
  <si>
    <t xml:space="preserve">Usually referred to as PJ, it is a classic `Mourne Expedition' and a must due to sustained interest, exposure and great belays. It can be done in 3 or 4 pitches epending on your tollerance for rope drag on the first pitch. Whilst listed as 90m here there is a 10m scramble in the middle.Start 3m left of the small gully on the right-hand end of the Main Face, which has a large buttress forming the lower half of the route. The first pitch take a crack line up the crest of this buttress (two picthes if you create a belay before the grass ledge). </t>
  </si>
  <si>
    <t>https://www.ukclimbing.com/logbook/c.php?i=87282#photos</t>
  </si>
  <si>
    <t>UKC Page (has useful photo)</t>
  </si>
  <si>
    <t>img/tiles/mount-indefatigable.jpg</t>
  </si>
  <si>
    <t>Mount Indefatigable in Canada</t>
  </si>
  <si>
    <t>https://www.summitpost.org/mount-indefatigable/482859/c-154593</t>
  </si>
  <si>
    <t>img: Dow Williams</t>
  </si>
  <si>
    <t>original: Dow Williams</t>
  </si>
  <si>
    <t>Mount Indefatigable topo for Joy route in Canada</t>
  </si>
  <si>
    <t>img/topos/indefatigable/mount-indefatigable-topo.jpg</t>
  </si>
  <si>
    <t>img/topos/indefatigable/mount-indefatigable-crag.jpg</t>
  </si>
  <si>
    <t>https://www.mountainproject.com/photo/107188369/joy-and-the-shining-path-approach-and-scree-descent</t>
  </si>
  <si>
    <t>YDS 5.6</t>
  </si>
  <si>
    <t>3b</t>
  </si>
  <si>
    <t xml:space="preserve">Joy follows the striking right facing dihedral corner up the Mt. Indefatigable slab offering around 300m of climbing. There is little to no fixed protection but plenty of opportunity for placements all the way. Belays can be made at various positions allowing pitches to be the full length of the rope. Carrying extra gear and bringing longer ropes could speed up the climb but it’s certainly not essential. The rock is generally very solid with excellent friction but like all large mountain slabs there will be some loose rock in places. 
The new guidebook Canadian Rock: Select Climbs of the West, grades the route 5.8. but if needed it’s possible to avoid any challenging bits by traversing into the slab. This drops the grade a little. It’s often considered 5.6 on the YDS scale which is somewhere around Severe or Hard Severe. 
</t>
  </si>
  <si>
    <t>Location of Indefatigable in Canada</t>
  </si>
  <si>
    <t>Canadian Rock: Select Climbs of the West</t>
  </si>
  <si>
    <t>9780986519109</t>
  </si>
  <si>
    <t>The Canadian Rock: Select Climbs of the West guide documents more than 1200 rock climbs across Western Canada, and in full-colour brings together into a single collection the best climbs in Western Canada, from Squamish to Lake Louise, to the Ghost River Valley.</t>
  </si>
  <si>
    <t>img/guidebooks/canadian-rock-select-climbs-of-the-west.jpg</t>
  </si>
  <si>
    <t>img/guidebooks/rock-climbs-in-the-mournes-mountains.jpg</t>
  </si>
  <si>
    <t>Rock Climbs in the Mourne Mountains</t>
  </si>
  <si>
    <t xml:space="preserve">This book is a very comprehensive guide to trad climbing in the Mourne Mountains. A worthwile book if you're there for a while, however the generic Rock Climbing in Ireland Book will cover you if you only plan a fleeting visit. </t>
  </si>
  <si>
    <t>9780902940291</t>
  </si>
  <si>
    <t>Lion Rock</t>
  </si>
  <si>
    <t>Peñón de Ifach</t>
  </si>
  <si>
    <t>Hong Kong</t>
  </si>
  <si>
    <t>Kowloon</t>
  </si>
  <si>
    <t>Costa Blanca</t>
  </si>
  <si>
    <t>Gweilo via Topcat</t>
  </si>
  <si>
    <t>hongkong</t>
  </si>
  <si>
    <t>22.351896,114.185173</t>
  </si>
  <si>
    <t xml:space="preserve">Kowloon side: Take the MTR to Lok Fu Station and get a taxi to Lion Rock Country  Park (Sze Tsz San). Follow the road to the right of the park entrance gates for about 30 m before heading up the hill on a well signposted footpath. Upon reaching a small shelter on the ridge line take the upper right hand path (signposted to Lion Rock) and continue upwards. When approximately level with the toe of the crag a small dirt path breaks off right from the main track (by a small platform and a ‘Danger - Steep Cliffs’ signpost) and leads to the foot of the cliff. Approach time approx. 40 minutes. Sha Tin side: Take the MTR to Sha Tin Station and get a taxi to Mong Fu Shek BBQ. From here follow the obvious footpath up the hill towards the crag. From the shelter follow the left hand path up the ridge and approach as for Kowloon side. Approach time approx. 45 minutes. </t>
  </si>
  <si>
    <t>Slsb, Vertical &amp; Overhanging</t>
  </si>
  <si>
    <t xml:space="preserve">Lion Rock sits on the Kowloon Peninsular in Hong Kong on the border with the new territories. Whilst not a huge mountain crag, it does offer in excess if 70m of climbing, especially on the winding routes. Gweilo is a classic 3 star multipitch sport route graded 5+. Topcat swaps out the middle of this for a harder but reasonably well protected trad line graded HVS 5b. The views on this route are stunning and utterly unique in the world of climbing. Fun fact, Gwáilóu means Ghostly Man in Cantonese and is used to refer to white westerners.  Hong Kong can range from roasting hot with lots of mosquitos to typhoon season with howling winds so plan accordingly. </t>
  </si>
  <si>
    <t>img/tiles/lion-rock-west-face.jpg</t>
  </si>
  <si>
    <t>Lion Rock crag west face in Hong Kong</t>
  </si>
  <si>
    <t>https://www.flickr.com/photos/wza/352391496/in/photostream/</t>
  </si>
  <si>
    <t>img: Warren R. M. Stuart</t>
  </si>
  <si>
    <t>img/topos/lion-rock/lion-rock-crag-hong-kong.jpg</t>
  </si>
  <si>
    <t>img/topos/lion-rock/lion-rock-topo-for-gweilo-via-topcat.jpg</t>
  </si>
  <si>
    <t xml:space="preserve">Lion Rock Topo for Topcat </t>
  </si>
  <si>
    <t>http://www.curiousatlas.com/hong-kong-lion-rock-hike-tai-wai/</t>
  </si>
  <si>
    <t>img: thewisebackpacker.com</t>
  </si>
  <si>
    <t>https://hongkongclimbing.files.wordpress.com/2012/06/lionrock.pdf</t>
  </si>
  <si>
    <t>Guid to climbing Lion Rock</t>
  </si>
  <si>
    <t>Location of Lion Rock in Hong Kong China</t>
  </si>
  <si>
    <t>http://www.stetind.nu/uploads/6/1/8/8/6188415/stetind_sydpillaren.pdf</t>
  </si>
  <si>
    <t>Região do Norte</t>
  </si>
  <si>
    <t xml:space="preserve">Meadinha is a dome of granite in North Portugal which makes for some brilliant pitches if you can handle the high technical grade! The route Queles is on the left side an is half trad climbing and half sport route.  The line is only 60m long, but the crag has some routes up to 200m. The other routes are either pure sport line or have challenging sport or aid sections with a little easy trad in them. Check out meadinha.com for more information if you fancy your hand at some of the more challenging parts of the cliff. </t>
  </si>
  <si>
    <t>original img</t>
  </si>
  <si>
    <t>https://www.allaboutportugal.pt/pt/arcos-de-valdevez/jardins/miradouro-do-penedo-da-meadinha</t>
  </si>
  <si>
    <t>Topo for Queles on Meadinha in Portugal</t>
  </si>
  <si>
    <t>Meadinha Granite Dome in Portugal</t>
  </si>
  <si>
    <t>http://noroestetrad.blogspot.com/p/situacion-y-acceso-la-peneda.html</t>
  </si>
  <si>
    <t>Location of Meadinha in North Portugal</t>
  </si>
  <si>
    <t>http://www.meadinha.com/vias_en.html#vias</t>
  </si>
  <si>
    <t>Comprehansive guide to meadinha</t>
  </si>
  <si>
    <t>img/guidebooks/rock-climbs-in-portugal.jpg</t>
  </si>
  <si>
    <t>Park in the nearby village of Peneda and Meadinha should be clearly visible a short walk up the hill.</t>
  </si>
  <si>
    <t>FREE</t>
  </si>
  <si>
    <t>PDF</t>
  </si>
  <si>
    <t xml:space="preserve">This publicly availible guidebook is so clear and comprehensive that I almost didn't bother adding Lion Rock to this website because its covered in far better detail in this guide. </t>
  </si>
  <si>
    <t>img/topos/meadinha/meadina-crag-in-north-portugal.jpg</t>
  </si>
  <si>
    <t>img/topos/meadinha/meadina-topo-for-queles.jpg</t>
  </si>
  <si>
    <t>portugal</t>
  </si>
  <si>
    <t xml:space="preserve">A solid guidebook with clear topography that is well organised and covers bouldering, sport and trad. The book lacks detailed descriptions on the routes themselves, but this is probably a good thing for those with a strong on-sight ethic. The book is not essential for climbing at Meadinha as the meadinah.com website has far more information but the book is a worthwhile purchase for someone traveling around Portugal, however the price tag feels a bit high all things considered. </t>
  </si>
  <si>
    <t>img/guidebooks/rock-climbs-in-hong-kong.jpg</t>
  </si>
  <si>
    <t>Diedro UBSA</t>
  </si>
  <si>
    <t>img/tiles/penon-costa-blanca.jpg</t>
  </si>
  <si>
    <t xml:space="preserve">Peñón de Ifach rising out of the costline of Costa Blanca offers great climbing </t>
  </si>
  <si>
    <t xml:space="preserve"> </t>
  </si>
  <si>
    <t xml:space="preserve">The South face of Peñón de Ifach in Costa Blanca offers a great array of climbing. Most of the routes are bolted but a small rack is more or less essential. Diedro UBSA is one of the more popular climbs on the face and provides a long winding adventure including an 8 meter abseil at one point in order to progress the route to the top. The rock is loose in places so remember your helmet. Pleanty of water is also recomended due to the heat you can get on the south face. </t>
  </si>
  <si>
    <t>38.633896,0.074286</t>
  </si>
  <si>
    <t xml:space="preserve">Peñón is the obvious land mark you see from Calpe. It should also be well signposted. If you drive to the harbour you can park there and take a short walkaround the and scramble up to the start of this rout on the south face. From the summit there should be a path down through the mountain. </t>
  </si>
  <si>
    <t>https://commons.wikimedia.org/wiki/File:Pe%C3%B1%C3%B3n_de_Ifach,_Calpe,_Espa%C3%B1a,_2014-07-01,_DD_13.JPG</t>
  </si>
  <si>
    <t>https://verticalfever.co.uk/2013/10/24/costa-blanca-round-up/</t>
  </si>
  <si>
    <t>original: vertical fever</t>
  </si>
  <si>
    <t>Diedro UBSA topo on the south face near Calpe</t>
  </si>
  <si>
    <t>9781873341954</t>
  </si>
  <si>
    <t>img/guidebooks/costa-blanca.jpg</t>
  </si>
  <si>
    <r>
      <t xml:space="preserve">A brilliant book covering a wide and varied set of crags in sunny Spain. This Rockfax guide covers the climbs around Calpe including Diedre UBSA and many others. A great book for the multi-pitch climber with a penchant for trad. The old edition can be picked up cheap if you are on a budget, but the updated guide covers more routes and areas. </t>
    </r>
    <r>
      <rPr>
        <sz val="11"/>
        <color rgb="FF000000"/>
        <rFont val="Calibri"/>
        <family val="2"/>
        <scheme val="minor"/>
      </rPr>
      <t xml:space="preserve">Peñón de Ifach is in both versions in detail. </t>
    </r>
  </si>
  <si>
    <t>img/topos/penon/penon-costa-blanca.jpg</t>
  </si>
  <si>
    <t>img/topos/penon/penon-topo-for-diedre-UBSA.jpg</t>
  </si>
  <si>
    <t>Costa Blanca climbing location</t>
  </si>
  <si>
    <t>Traumpfeiler</t>
  </si>
  <si>
    <t>Greece</t>
  </si>
  <si>
    <t>greece</t>
  </si>
  <si>
    <t xml:space="preserve">Meteora </t>
  </si>
  <si>
    <t>Heiliger Geist</t>
  </si>
  <si>
    <t>39.720133,21.627803</t>
  </si>
  <si>
    <t>V+</t>
  </si>
  <si>
    <t xml:space="preserve">Decent: Walk south along the top of the Heiliger Geist until you get to the southern end. Look for a single eyebolt to the left (east) that is in an obvious water runoff. Rappel down this water chute to the ground. Once on the ground head left (east) past a blue door that goes into a room in the rock and follow the obvious trail to town. </t>
  </si>
  <si>
    <r>
      <t xml:space="preserve">The </t>
    </r>
    <r>
      <rPr>
        <sz val="11"/>
        <color rgb="FF000000"/>
        <rFont val="Calibri"/>
        <family val="2"/>
        <scheme val="minor"/>
      </rPr>
      <t xml:space="preserve">Traumpfeiler route, or Pillar of Dreams in English, is one of the best routes in the area and is justifiably very popular. It sits on the Heiliger Geist cliff, or Holy Ghost in English. The route is a mixed sport trad with plenty of bolts but still worth of a standard rack of wires and cams. Expect to have to follow other parties if you don’t start very early. With a 60m rope and some extended quickdraws the route can be reduced to 5 pitches if you are so inclined. Clearly a classic of the area the route also offers stunning views and reasonably serious climbing. </t>
    </r>
  </si>
  <si>
    <t>img/topos/meteor/meteor-crag-pillar-of-dreams.jpg</t>
  </si>
  <si>
    <t>Meteor crag in Greece - Holy Ghost Rock</t>
  </si>
  <si>
    <t>https://www.tripsite.com/bike/tours/meteora-undiscovered-greece/</t>
  </si>
  <si>
    <t>img: tripsite</t>
  </si>
  <si>
    <t>img/tiles/meteor-holy-ghost-cliff.jpg</t>
  </si>
  <si>
    <t>https://upload.wikimedia.org/wikipedia/commons/b/b0/Meteore.jpg</t>
  </si>
  <si>
    <t>Holy-ghost-crag-pillar-of-dreams.jpg</t>
  </si>
  <si>
    <t>img/topos/meteor/holy-ghost-crag-pillar-of-dreams-topo.jpg</t>
  </si>
  <si>
    <t>Location of Meteor climbing in Greece</t>
  </si>
  <si>
    <t>Arguably one of the best sea stacks in the United Kingdom, The Old Man of Stoer (Stake), makes for an adventurous day out and an all round exceptional climb. The rock is Torridonian sandstone, meaning it was formed before any significant life on earth existed. The approach is either some wet rock hopping 100m north of the stack at the lowest tide or the more classic Tyrolean traverse which needs to be set up by swimming the 8 meter channel if there is not one left in place when you arrive. The route itself, Original Route, meanders the landward face. Larger cams and hexs are recommended. Be wary of nesting seagulls who first line of defence is usually to attack you with projectile vomit.</t>
  </si>
  <si>
    <t>https://amzn.to/2UxZN8z</t>
  </si>
  <si>
    <t>https://amzn.to/2C1KKgp</t>
  </si>
  <si>
    <t>https://amzn.to/2RJohKd</t>
  </si>
  <si>
    <t>https://amzn.to/2zQOEY3</t>
  </si>
  <si>
    <t>France</t>
  </si>
  <si>
    <t>Aiguille Dibona</t>
  </si>
  <si>
    <t>Hautes-Alpes</t>
  </si>
  <si>
    <t>TD (f6a+)</t>
  </si>
  <si>
    <t>france</t>
  </si>
  <si>
    <t>Visite Obligatoire</t>
  </si>
  <si>
    <t>44.961162,6.243941</t>
  </si>
  <si>
    <t>https://www.camptocamp.org/images/304934/fr/aiguille-dibona</t>
  </si>
  <si>
    <t>original: RémiB</t>
  </si>
  <si>
    <t>http://clive.rocks/aiguille-dibona/</t>
  </si>
  <si>
    <t>img: Clive</t>
  </si>
  <si>
    <t xml:space="preserve">Aiguille Dibona in the Haute-Alps </t>
  </si>
  <si>
    <t>The Obligatory Climb on Aiguille Dibona</t>
  </si>
  <si>
    <t>img/topos/aiguille-dibona/aiguille-debona-visite-obligatoire.jpg</t>
  </si>
  <si>
    <t>img/topos/aiguille-dibona/aiguille-debona.jpg</t>
  </si>
  <si>
    <t>img/tiles/aiguille-debona.jpg</t>
  </si>
  <si>
    <t>The picturesque peak of Aiguille Dibona was re-named (formerly: Pain de Sucre du Soreiller) after Italian mountaineer Angelo Dibona after the first accent in 1913 with Guido Mayer. The route Visite Obligatoire or Obligatory Visit in English wasn’t climbed until 1988. This is a long, sustained route that is reasonably well bolted but will require a trad rack of nuts and cams to supplement. The peak finishes at an altitude just over 3,000m. Although the bottom half contains the technically hardest moves, the route doesn’t let up much. Its graded f6a+ with an alpine grade of TD (très difficile) . Escape is much harder after the 8th pitch so make sure you consider this before pressing on.</t>
  </si>
  <si>
    <t>Approach: Allow a few hours for the approach which can be made from Les Etages. There is mountain hut at the base of the mountain, Ref du Soreiller.
Decent: This is done via a couple of assails off the back followed by a climbers path off the back of the mountain that weaves around to the front bringing climbers back to the hut.</t>
  </si>
  <si>
    <t xml:space="preserve">Aiguille Dibona location in the Haute-Alps </t>
  </si>
  <si>
    <t>https://amzn.to/2QTmPrH</t>
  </si>
  <si>
    <t>img/guidebooks/plaisir-selection.jpg</t>
  </si>
  <si>
    <t>9783906087405</t>
  </si>
  <si>
    <t xml:space="preserve">Plaisir Selection </t>
  </si>
  <si>
    <t xml:space="preserve">I want to recommend this guidebook but I just can’t. In some ways it’s brilliant, the hand drawn topos are very artistic, the book has 3 languages and it takes the approach of highlighting the best climbs on the cliff, much like the approach we have taken on multi-pitch.com. Sadly, a lot of the photography is poor to terrible. The “action” shots are from the belay to the leader or second, so give little in the way of inspiration and many of the mountain images are blurry silhouettes.  In addition, the images of the mountains are often just a third of the page. In this pocket-sized book, it means a 400m climb could be reduced to the size of your thumbnail. The final issue is the price which seem to be around £40. </t>
  </si>
  <si>
    <t>https://soreiller.com/en/home/</t>
  </si>
  <si>
    <t>Soreiller Refuge - Mountain Hut Info</t>
  </si>
  <si>
    <t>Rock Climbing Europe</t>
  </si>
  <si>
    <t>An old book presumably aimed at American climbers, however its truly brilliant can be picked up cheap. Described as the authoritative guide to the best climbing destinations in Western Europe, including Great Britain, France, Belgium, Spain, Italy, Switzerland, Greece, Germany, and Norway. The route topos are although black and white are accompanied by good route descriptions, equipment recommendations, and accurate route ratings. The book contains a good mixture of Trad and sport across single and multi-pitch climbs. Its basically a thick A4 book thou so not practical to take to the cliff. Highly recommended.</t>
  </si>
  <si>
    <t>https://amzn.to/2BwCB2b</t>
  </si>
  <si>
    <t>img/guidebooks/rock-climbing-europe.jpg</t>
  </si>
  <si>
    <t>9780762727179</t>
  </si>
  <si>
    <t>https://www.needlesports.com/54396/products/portugal--rock-climbs-on-the-western-tip-of-europe.aspx</t>
  </si>
  <si>
    <t>https://amzn.to/2EmsTCn</t>
  </si>
  <si>
    <t>https://www.needlesports.com/33708/products/montserrat-free-climbs.aspx</t>
  </si>
  <si>
    <t>https://amzn.to/2S4G1A6</t>
  </si>
  <si>
    <t>https://amzn.to/2Bp4EjV</t>
  </si>
  <si>
    <t>https://amzn.to/2Ep6xjN</t>
  </si>
  <si>
    <t>https://amzn.to/2BkLsnn</t>
  </si>
  <si>
    <t>https://amzn.to/2SKowVu</t>
  </si>
  <si>
    <t>https://amzn.to/2Emt6Wb</t>
  </si>
  <si>
    <t>Switzerland</t>
  </si>
  <si>
    <t>47.116966,8.985149</t>
  </si>
  <si>
    <r>
      <t>Br</t>
    </r>
    <r>
      <rPr>
        <sz val="11"/>
        <color theme="1"/>
        <rFont val="Calibri"/>
        <family val="2"/>
      </rPr>
      <t>ü</t>
    </r>
    <r>
      <rPr>
        <sz val="11"/>
        <color theme="1"/>
        <rFont val="Calibri"/>
        <family val="2"/>
        <scheme val="minor"/>
      </rPr>
      <t>ggler</t>
    </r>
  </si>
  <si>
    <t>Direkte Plattenwand</t>
  </si>
  <si>
    <t>Canton of Glarus</t>
  </si>
  <si>
    <t>f5a</t>
  </si>
  <si>
    <t>switzerland</t>
  </si>
  <si>
    <t>img/topos/bruggler/bruggler-crag-switzerland.jpg</t>
  </si>
  <si>
    <t>Bruggler offers great Rock Climbing</t>
  </si>
  <si>
    <t>https://www.camptocamp.org/waypoints/42475/fr/brueggler</t>
  </si>
  <si>
    <t>img: Camp To Crag</t>
  </si>
  <si>
    <t>img/tiles/bruggler-crag-switzerland.jpg</t>
  </si>
  <si>
    <t>Briggler is a great climbing location</t>
  </si>
  <si>
    <t>img/topos/bruggler/bruggler-direct-route-topo.jpg</t>
  </si>
  <si>
    <t>The Direct Route up Bruggler</t>
  </si>
  <si>
    <t>http://blog.buschnick.net/2013/06/climbing-bruggler-hiking-speer-1950m.html</t>
  </si>
  <si>
    <t>Original: Soren</t>
  </si>
  <si>
    <t>Direkte Plattenwand, is one of the easier, more popular routes up the middle of Bruggler crag. The route is bolted but requires a small trad rack to ease some of the run out sections. There are many routes on this face, some can be climbed clean. Although it’s a big face with lots of options, expect some crowds. Be wary of rockfall from other parties of climbers and be careful not to dislodge rocks from the pitted limestone route.</t>
  </si>
  <si>
    <t xml:space="preserve">Approach: The route is best approached from Stattboden.
Decent. Carefully move along the summit to the cross  on the left after the final pitch. From there a path can be followed to walk off the cliff. </t>
  </si>
  <si>
    <t>Vajolet towers</t>
  </si>
  <si>
    <t>46.460408,11.624514</t>
  </si>
  <si>
    <t>South Tyrol</t>
  </si>
  <si>
    <t>3c</t>
  </si>
  <si>
    <t xml:space="preserve">The Arete on the Torre Delago Tower is a true classic. It's both polished and popular, but for a reason. The exposure and views are incredible and the climbing sits firmly at the easier end of the scale with a grade of UIAA IV+. The is a mountain refuge nearby but it’s over an hours hike to get here. </t>
  </si>
  <si>
    <t>img/topos/vejolet/vejolet-towers-rock-climbing-dolomites.jpg</t>
  </si>
  <si>
    <t>The Vejolet Towers rock climbing</t>
  </si>
  <si>
    <t>https://commons.wikimedia.org/wiki/File:Vajolett%C3%BCrme_1.jpg</t>
  </si>
  <si>
    <t>img: X-Weinzar</t>
  </si>
  <si>
    <t>img/tiles/vejolet-towers-rock-climbing-dolomites.jpg</t>
  </si>
  <si>
    <t>https://commons.wikimedia.org/wiki/File:Vajolett%C3%BCrme_W.JPG</t>
  </si>
  <si>
    <t>original: Svíčková</t>
  </si>
  <si>
    <t>img/topos/vejolet/piaz-arete-delagokante-topo.jpg</t>
  </si>
  <si>
    <t>The Vejolet Towers topo for Piaz Arete</t>
  </si>
  <si>
    <t>VI+ &amp; (f6b)</t>
  </si>
  <si>
    <t>Piaz Arete Delagokante</t>
  </si>
  <si>
    <t>img/topos/aiguille-dibona/maps/</t>
  </si>
  <si>
    <t>img/topos/stetind/maps/</t>
  </si>
  <si>
    <t>img/topos/indefatigable/maps/</t>
  </si>
  <si>
    <t>img/topos/sass/maps/</t>
  </si>
  <si>
    <t>img/topos/cir-mhor/maps/</t>
  </si>
  <si>
    <t>50.637466,-115.167377</t>
  </si>
  <si>
    <t>44.589680,-104.715252</t>
  </si>
  <si>
    <t>54.626153,-8.685230</t>
  </si>
  <si>
    <t>img/topos/lliwedd/maps/</t>
  </si>
  <si>
    <t>img/topos/meteor/maps/</t>
  </si>
  <si>
    <t>img/topos/bruggler/maps/</t>
  </si>
  <si>
    <t>img/topos/penon/maps/</t>
  </si>
  <si>
    <t>img/topos/montserrat/maps/</t>
  </si>
  <si>
    <t>img/topos/stoer/maps/</t>
  </si>
  <si>
    <t>img/topos/bosigran/maps/</t>
  </si>
  <si>
    <t>img/topos/cloggy/maps/</t>
  </si>
  <si>
    <t>img/topos/cnoc/maps/</t>
  </si>
  <si>
    <t>img/topos/idwal/maps/</t>
  </si>
  <si>
    <t>img/topos/lundy/maps/</t>
  </si>
  <si>
    <t>img/topos/wreakers/maps/</t>
  </si>
  <si>
    <t>img/topos/meadinha/maps/</t>
  </si>
  <si>
    <t>img/topos/sail-rock/maps/</t>
  </si>
  <si>
    <t>img/topos/chair/maps/</t>
  </si>
  <si>
    <t>img/topos/devils-tower/maps/</t>
  </si>
  <si>
    <t>img/topos/mournes/maps/</t>
  </si>
  <si>
    <t>img/topos/lion-rock/maps/</t>
  </si>
  <si>
    <t>img/topos/scafell/maps/</t>
  </si>
  <si>
    <t>Approach: There is a shuttle bus that runs between Pera in the Val di Fassa and Rufugio Gardenccia (approach time is measured from Rufugio Gardenccia [Gardenccia shelter/mountain refuge]). The service departs from the large carpark by the Ciampedie chairlift in Pera. From here hike to the Rufugio Re Alberto, then follow the well worn path to the towers. Take the path behind Torre Piaz until reaching the gully between the larger towers of Stabeler and Delago. The rout starts from the ledge.
Decent: From the east edge of Delago, make a 40m absail to a notch between the two larger towers (Stabeler and Delago). Make another 40 then 45m abseil to the base of the gully between the towers to the ledge the route started on. From here you can hike back.</t>
  </si>
  <si>
    <t>absail</t>
  </si>
  <si>
    <t>traverse</t>
  </si>
  <si>
    <t>This guide covers everything you need for a multi-pitch climbing trip regardless of ability, it also has sport, trad and via ferrata routes. It features all the major areas and has very clear topos and route descriptions including the Catinaccio / Rosengarten region where the Vajolet Towers are located in the Alps.</t>
  </si>
  <si>
    <t>img/topos/vejolet/maps/</t>
  </si>
  <si>
    <t>Location of the Vejolet Towers</t>
  </si>
  <si>
    <t>https://www.mapbox.com/</t>
  </si>
  <si>
    <t>Mapbox</t>
  </si>
  <si>
    <t>tidal</t>
  </si>
  <si>
    <t>Rock Around The World</t>
  </si>
  <si>
    <t>img/guidebooks/rock-around-the-world.jpg</t>
  </si>
  <si>
    <t>https://amzn.to/2RmOhyX</t>
  </si>
  <si>
    <t>9782952638876</t>
  </si>
  <si>
    <t>Pitches</t>
  </si>
  <si>
    <t xml:space="preserve">Park in the lower parking lot of Vinya Nova (41.585600, 1.816281). From there take the path north into the forest towards Torrent del Pont. Advance through the torrent and shortly after follow the path that goes to the right (milestones and white marks). Follow this uphill and arrive at a turnoff, head north. Pass by the foot of Pollegó de la Vinya Nova. Continue to the base of the Gray Rock.&lt;br /&gt;&lt;br /&gt;
The decent requires 3 abseils of 40m, 40m and just under 60m. To find the anchor to abseil you need to walk along the ridge for 80m. You go over a couple of small peaks. You may want to stay roped for this slinging the occasional bush as the ground can be loose. If you use a pair of 50m ropes you can either use a tree to break the last abseil into 2 or create a trad anchor on the way or even abseil carefully off the end of the rope and downclimb the last 10m. All these options have risk especially if you end up doing it in the dark. </t>
  </si>
  <si>
    <t xml:space="preserve">Esparraguera offers an exciting 190m HVS (f5c) multi-pitch climb on the fantastic conglomerate rock of Montserrat in Spain. The route is sustained and consistent in grade. The hardest pitch is steep but has big holds and is well bolted, this may well feel like the easiest pitch if you are used to indoor climbing / bouldering. Whilst described as a clean trad route in many guidebooks, Esparraguera has a good amount bolts (17) and pitons (2) in sections in the middle pitches. Most of the harder moves are protected by old bolts. You will need a full trad rack of nuts and cams. Tri cams are particularly helpful for the pockets. The last pitch has no fixed protection. The route is given f5c in some guides or UIAA V+ in others, it is hard to convert to British grades but given the protection is good at the harder sections, the British grade of HVS 5a (maybe 5b) seems best. If anything feels hard, take some time and search for better holds, there will be some. The decent requires 3 abseils of 40m, 40m and just under 60m. </t>
  </si>
  <si>
    <t>pitchInfo</t>
  </si>
  <si>
    <t>It's fair to say everyone has a slightly different experience on wreckers slab, partly because the cliff is loose and the holds likely change regularly, even between the leader and the second! This makes helmets an absolute must. Due to its scale it's likely a lot of people also take slightly different lines, especially at the bottom and top pitches where the route is less clear. I think it justifies the grade of VS 4b. With the low technical grade it's an easy route to underestimate. A lot of the protection early on is marginal and some placements could actually make the climb more dangerous. For instance, a cam behind a large loose block could put the seconds life in danger. In short, it's not an ideal choice for those new to traditional multi-pitch climbing, but it offers stunning views and is a wonderful lengthy adventure if you have the experience lead it.
&lt;br /&gt;
&lt;strong class="pitch-title"&gt;Pitch 1 –&lt;span class="length"&gt;40m&lt;/span&gt; &lt;span class="pitchGrade""&gt;4a&lt;/span&gt;&lt;/strong&gt;&lt;br /&gt;
My experience here is reasonably worthless except to say if you leave the guidebook at the top of the cliff (because who wants to climb with a guide book in their bag), then the chances are you won’t actually know exactly which way to go and may attack the first belay head on. This takes you over loose ground with little or no gear and possibly makes the route a harder grade. Instead I’d recommend you don’t start too far right, climb up a few of meters to where the cliff eases off then traverse all the way left to the arete and head up to the belay.
&lt;br /&gt;
There are 2 pegs that you can use to form part of your belay. I’d highly recommend a 3 or 4 point anchor in addition to them. I placed my gear below the pegs giving a reasonably comfy ledge to belay from. Your nut tool comes in handy to clean the cracks when you lead this pitch!
&lt;br /&gt;
&lt;strong class="pitch-title"&gt;Pitch 2 – &lt;span class="length"&gt;40m&lt;/span&gt; &lt;span class="pitchGrade""&gt;4b&lt;/span&gt;&lt;/strong&gt;&lt;br /&gt;
Head up and around the overhanging block just above the belay. Whilst this is probably the steepest part of the climb it’s not fully vertical making gear placements easier than it looks. Be careful not to throw too many handholds at the belay below and follow the reasonably obvious crack up to a big grassy ledge with a pillar of rock on it.  There are lots of options to build a traditional anchor here. You can use the front of the pillar, side or even the nearby crack further up.
&lt;br /&gt;
&lt;strong class="pitch-title"&gt;Pitch 3 – &lt;span class="length"&gt;50m&lt;/span&gt; &lt;span class="pitchGrade""&gt;4a&lt;/span&gt;&lt;/strong&gt;&lt;br /&gt;
This is where the rock climbing becomes utterly enjoyable. For the most part the rock is solid and there are plenty of placements for gear, the left ridge is recommended with its stunning if a little intense views. Guidebooks suggest the pitch is 45m, but a the full 50m will take you over the top and right a little. A good belay can be built on the other side of the top ridge. Consider belaying your partner off the top 10m walk. It would be a stretch to call it a 4th pitch, but placing a couple of pieces of gear makes it a safer scramble.</t>
  </si>
  <si>
    <t>This route is a popular mixed multi-pitch rock climb. Because it’s an absolute classic it can be popular, even out of season. The climb is interesting and sustained, with a mixture of delicate slab work and a few big moves on a steep wall on the 3rd pitch. The views are incredible looking out over the valley and the exposure is immense in places.  Especially where the climb moves between the spires, up the middle of the 4th pitch and the travers across a ledge on the 5th pitch. The route could be climbed clean without use of the bolts if you have the confidence, time, patience and stamina to find protection on the slab sections which can be quite blank. It’s quicker and likely more enjoyable if you climb the route mixed, using the in-situ bolts and with additional gear to protect the run out sections on the 1st, 4th and 5th pitches and protection for the entire 6th pitch. A set of cams, nuts and tri-cams should cover you. Larger pieces could be helpful on the last pitch. 50m ropes are enough to get to the top, but 60m ropes are needed for the decent to save down climbing the last abseil or using a tree / bush for the last part. The rock can be loose, especially on pitch 1. Loose rocks also tend to gather on the ledges, so make sure you wear helmet and try to avid dislodging rock onto the path below which can be popular with hikers (who won’t have helmets). All the belay points have 3 expansion bolts which can be used for the anchors, except the top of the route where you will need to sling a bush or two and make sure you are not belaying more weight up than can be comfortably held. If climbing as a 3, it would be safer to belay the 2nd and 3rd climber separately on this pitch.
&lt;br /&gt;
&lt;strong class="pitch-title"&gt;Pitch 1 –&lt;span class="length"&gt;35m&lt;/span&gt; &lt;span class="pitchGrade" uiaa"&gt;IV+&lt;/span&gt;&lt;/strong&gt;&lt;br /&gt;
The first pitch moves up to some trees on the ledge then left onto the ridge and directly up the centre of the slab spire to the belay. 
&lt;br /&gt;
&lt;strong class="pitch-title"&gt;Pitch 2 –&lt;span class="length"&gt;40m&lt;/span&gt; &lt;span class="pitchGrade" uiaa"&gt;V&lt;/span&gt;&lt;/strong&gt;&lt;br /&gt;
Climb up the spire to some harder moves not long after the belay. These are well protected by bolts and pitons. This pitch then eases off near the top to a belay behind the next spire.
&lt;br /&gt;
&lt;strong class="pitch-title"&gt;Pitch 3 –&lt;span class="length"&gt;25m&lt;/span&gt; &lt;span class="pitchGrade" uiaa"&gt;V+&lt;/span&gt;&lt;/strong&gt;&lt;br /&gt;
Climb the steep face using the big pockets which make for jug sized hand holds. Follow the bolts up onto the summit of this little spire and find the anchor in the gap between the next spire. This pitch is a quite different in style to the others, so although the crux on paper it may fell super easy to someone comfortable with bouldering.
&lt;br /&gt;
&lt;strong class="pitch-title"&gt;Pitch 4 –&lt;span class="length"&gt;50m&lt;/span&gt; &lt;span class="pitchGrade" uiaa"&gt;V&lt;/span&gt;&lt;/strong&gt;&lt;br /&gt;
A long, exposed climb up the largest spire. Harder moves early on that change into a lower angled slab with no bolts and limited protection options.  The anchor is to the right near where this spire joins the next. Don’t climb to the top of this spire. 
&lt;br /&gt;
&lt;strong class="pitch-title"&gt;Pitch 5 –&lt;span class="length"&gt;25m&lt;/span&gt; &lt;span class="pitchGrade" uiaa"&gt;IV&lt;/span&gt;&lt;/strong&gt;&lt;br /&gt;
The is a single bolt on this pitch and no clear path to the next anchor. Moving up to a ledge and wall offers good hand holds and some pockets for protection, before a traverse right to the anchor. 
&lt;br /&gt;
&lt;strong class="pitch-title"&gt;Pitch 6 –&lt;span class="length"&gt;30m&lt;/span&gt; &lt;span class="pitchGrade" uiaa"&gt;IV+&lt;/span&gt;&lt;/strong&gt;&lt;br /&gt;
Move straight up following the crack system. There is no fixed protection but a number of placements can be found. Move over a small ledge to the summit. This is a sustained pitch of UIAA grave IV or IV+ all the way. There are no bolts at the top so you will need to sling a bush or two and make sure you are not belaying more weight up than can be comfortably held. If climbing as a 3, it would be safer to belay the 2nd and 3rd climber separately on this pitch.</t>
  </si>
  <si>
    <t xml:space="preserve">The book is in French and English and covers regions around the world. The book has clear photo topographies of most routes and good descriptions including gear recommendations. The book covers trad, sport and mixed protection routes like Traumpfeiler. The only issue is, its not a cheap book, but it's well designed and tends to cover harder longer routes with most graded TD / ED alpine grades which is low to mid E grades in the British system, i.e. serious climbs. </t>
  </si>
  <si>
    <t>jordan</t>
  </si>
  <si>
    <t>Sandstone</t>
  </si>
  <si>
    <t>Jodan</t>
  </si>
  <si>
    <t xml:space="preserve">Wadi Rum </t>
  </si>
  <si>
    <t>Rum Doodle</t>
  </si>
  <si>
    <t>Difficile</t>
  </si>
  <si>
    <t>Djebel Rum</t>
  </si>
  <si>
    <t>29.569981,35.406197</t>
  </si>
  <si>
    <t>super</t>
  </si>
  <si>
    <t>Super Zoom for Grey Rock climb in Montserrat</t>
  </si>
  <si>
    <t>https://www.multi-pitch.com</t>
  </si>
  <si>
    <t>img/topos/montserrat/zoom/</t>
  </si>
  <si>
    <t>Cathedral Rock</t>
  </si>
  <si>
    <t xml:space="preserve">Teneriffe </t>
  </si>
  <si>
    <t>28.2222531,-16.6373766</t>
  </si>
  <si>
    <t>Via Mendez &amp; Guillermo</t>
  </si>
  <si>
    <t>Refs</t>
  </si>
  <si>
    <t>3a</t>
  </si>
  <si>
    <t>Setesdal</t>
  </si>
  <si>
    <t>https://earth.app.goo.gl/XCHT6i</t>
  </si>
  <si>
    <t>location on Google Earth</t>
  </si>
  <si>
    <t>Brilliant drawn topo and blog</t>
  </si>
  <si>
    <t>El Catedral, (the Cathedral in English) is a volcanic plug that stands in Teide National Park in the centre of Tenerife. It offers a variety of traditional multipitch climbs that tend to be around 3 or 4 pitches in length to reach that summit via just over 100 meters of climbing. Whilst Tenerife has a lot of incredible climbing the majority of it is single pitch sport routes. El Catedral offers some of the best trad multi-pitch climbing on the island.  In order to climb there, you need to seek permission from the national park which seems to be a straightforward process (see links in references section below). The route Via Mendez &amp; Guillermo is not the original route up the face but offers a high quality adventure at grade UIAA V+. Whilst a completely different grading system it sits around VS. There are easier options to the summit if needed like the original route which is graded UIAA IV or around VDiff in British grades.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</si>
</sst>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u/>
      <sz val="11"/>
      <color theme="10"/>
      <name val="Calibri"/>
      <family val="2"/>
      <scheme val="minor"/>
    </font>
    <font>
      <sz val="10"/>
      <color theme="1"/>
      <name val="Calibri"/>
      <family val="2"/>
      <scheme val="minor"/>
    </font>
    <font>
      <sz val="11"/>
      <color theme="1"/>
      <name val="Calibri"/>
      <family val="2"/>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bgColor indexed="64"/>
      </patternFill>
    </fill>
    <fill>
      <patternFill patternType="solid">
        <fgColor theme="0"/>
        <bgColor indexed="64"/>
      </patternFill>
    </fill>
    <fill>
      <patternFill patternType="solid">
        <fgColor theme="5" tint="0.59999389629810485"/>
        <bgColor indexed="64"/>
      </patternFill>
    </fill>
    <fill>
      <patternFill patternType="solid">
        <fgColor theme="8" tint="0.59999389629810485"/>
        <bgColor indexed="64"/>
      </patternFill>
    </fill>
    <fill>
      <patternFill patternType="solid">
        <fgColor theme="9"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9" fillId="0" borderId="0" applyNumberFormat="0" applyFill="0" applyBorder="0" applyAlignment="0" applyProtection="0"/>
  </cellStyleXfs>
  <cellXfs count="29">
    <xf numFmtId="0" fontId="0" fillId="0" borderId="0" xfId="0"/>
    <xf numFmtId="0" fontId="17" fillId="33" borderId="0" xfId="0" applyFont="1" applyFill="1" applyAlignment="1"/>
    <xf numFmtId="0" fontId="0" fillId="0" borderId="0" xfId="0" applyAlignment="1"/>
    <xf numFmtId="0" fontId="0" fillId="0" borderId="0" xfId="0" applyAlignment="1">
      <alignment vertical="center"/>
    </xf>
    <xf numFmtId="0" fontId="0" fillId="0" borderId="0" xfId="0" applyAlignment="1">
      <alignment wrapText="1"/>
    </xf>
    <xf numFmtId="0" fontId="0" fillId="34" borderId="0" xfId="0" applyFill="1" applyAlignment="1">
      <alignment wrapText="1"/>
    </xf>
    <xf numFmtId="49" fontId="0" fillId="0" borderId="0" xfId="0" applyNumberFormat="1"/>
    <xf numFmtId="0" fontId="18" fillId="0" borderId="0" xfId="0" applyFont="1" applyAlignment="1">
      <alignment vertical="center"/>
    </xf>
    <xf numFmtId="0" fontId="0" fillId="0" borderId="0" xfId="0" applyAlignment="1">
      <alignment horizontal="left" vertical="center" indent="1"/>
    </xf>
    <xf numFmtId="1" fontId="0" fillId="0" borderId="0" xfId="0" applyNumberFormat="1"/>
    <xf numFmtId="0" fontId="0" fillId="0" borderId="0" xfId="0" applyAlignment="1">
      <alignment horizontal="left"/>
    </xf>
    <xf numFmtId="0" fontId="17" fillId="33" borderId="0" xfId="0" applyFont="1" applyFill="1"/>
    <xf numFmtId="0" fontId="0" fillId="0" borderId="0" xfId="0" applyFill="1"/>
    <xf numFmtId="0" fontId="19" fillId="0" borderId="0" xfId="42"/>
    <xf numFmtId="0" fontId="0" fillId="35" borderId="0" xfId="0" applyFill="1"/>
    <xf numFmtId="0" fontId="0" fillId="36" borderId="0" xfId="0" applyFill="1"/>
    <xf numFmtId="0" fontId="0" fillId="37" borderId="0" xfId="0" applyFill="1"/>
    <xf numFmtId="0" fontId="0" fillId="0" borderId="0" xfId="0" applyAlignment="1">
      <alignment vertical="center" wrapText="1"/>
    </xf>
    <xf numFmtId="1" fontId="20" fillId="36" borderId="0" xfId="0" applyNumberFormat="1" applyFont="1" applyFill="1"/>
    <xf numFmtId="1" fontId="20" fillId="35" borderId="0" xfId="0" applyNumberFormat="1" applyFont="1" applyFill="1"/>
    <xf numFmtId="1" fontId="20" fillId="35" borderId="0" xfId="0" applyNumberFormat="1" applyFont="1" applyFill="1" applyAlignment="1">
      <alignment vertical="center" wrapText="1"/>
    </xf>
    <xf numFmtId="1" fontId="20" fillId="37" borderId="0" xfId="0" applyNumberFormat="1" applyFont="1" applyFill="1"/>
    <xf numFmtId="1" fontId="20" fillId="37" borderId="0" xfId="0" applyNumberFormat="1" applyFont="1" applyFill="1" applyAlignment="1">
      <alignment vertical="center" wrapText="1"/>
    </xf>
    <xf numFmtId="1" fontId="20" fillId="36" borderId="0" xfId="0" applyNumberFormat="1" applyFont="1" applyFill="1" applyAlignment="1">
      <alignment horizontal="right"/>
    </xf>
    <xf numFmtId="1" fontId="20" fillId="35" borderId="0" xfId="0" applyNumberFormat="1" applyFont="1" applyFill="1" applyAlignment="1">
      <alignment horizontal="right"/>
    </xf>
    <xf numFmtId="1" fontId="20" fillId="35" borderId="0" xfId="0" applyNumberFormat="1" applyFont="1" applyFill="1" applyAlignment="1">
      <alignment horizontal="right" vertical="center" wrapText="1"/>
    </xf>
    <xf numFmtId="1" fontId="20" fillId="37" borderId="0" xfId="0" applyNumberFormat="1" applyFont="1" applyFill="1" applyAlignment="1">
      <alignment horizontal="right"/>
    </xf>
    <xf numFmtId="1" fontId="20" fillId="37" borderId="0" xfId="0" applyNumberFormat="1" applyFont="1" applyFill="1" applyAlignment="1">
      <alignment horizontal="right" vertical="center" wrapText="1"/>
    </xf>
    <xf numFmtId="0" fontId="0" fillId="0" borderId="0" xfId="0" applyFon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3">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www.multi-pitch.com/"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amzn.to/2RJohKd" TargetMode="External"/><Relationship Id="rId2" Type="http://schemas.openxmlformats.org/officeDocument/2006/relationships/hyperlink" Target="https://amzn.to/2RJohKd" TargetMode="External"/><Relationship Id="rId1" Type="http://schemas.openxmlformats.org/officeDocument/2006/relationships/hyperlink" Target="https://amzn.to/2RJohKd" TargetMode="External"/><Relationship Id="rId4"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35"/>
  <sheetViews>
    <sheetView tabSelected="1" topLeftCell="A7" zoomScale="110" zoomScaleNormal="110" workbookViewId="0">
      <pane xSplit="1" topLeftCell="O1" activePane="topRight" state="frozen"/>
      <selection pane="topRight" activeCell="Y31" sqref="Y31"/>
    </sheetView>
  </sheetViews>
  <sheetFormatPr defaultRowHeight="14.25" x14ac:dyDescent="0.45"/>
  <cols>
    <col min="1" max="1" width="21.1328125" style="2" customWidth="1"/>
    <col min="2" max="2" width="7.73046875" style="2" customWidth="1"/>
    <col min="3" max="3" width="4.73046875" style="2" customWidth="1"/>
    <col min="4" max="4" width="9.73046875" style="2" customWidth="1"/>
    <col min="5" max="5" width="12.265625" style="2" customWidth="1"/>
    <col min="6" max="6" width="14.59765625" style="2" customWidth="1"/>
    <col min="7" max="7" width="6.86328125" style="2" customWidth="1"/>
    <col min="8" max="8" width="6.3984375" style="2" customWidth="1"/>
    <col min="9" max="9" width="9.73046875" style="2" customWidth="1"/>
    <col min="10" max="10" width="9.86328125" style="2" customWidth="1"/>
    <col min="11" max="12" width="9.3984375" style="2" customWidth="1"/>
    <col min="13" max="13" width="9.59765625" style="2" customWidth="1"/>
    <col min="14" max="14" width="12.73046875" style="2" customWidth="1"/>
    <col min="15" max="15" width="11.265625" style="2" customWidth="1"/>
    <col min="16" max="16" width="15.1328125" style="2" customWidth="1"/>
    <col min="17" max="21" width="15.265625" style="2" customWidth="1"/>
    <col min="22" max="22" width="4.59765625" style="2" bestFit="1" customWidth="1"/>
    <col min="23" max="23" width="5.796875" customWidth="1"/>
  </cols>
  <sheetData>
    <row r="1" spans="1:25" x14ac:dyDescent="0.45">
      <c r="A1" s="1" t="s">
        <v>0</v>
      </c>
      <c r="B1" s="1" t="s">
        <v>105</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c r="T1" s="1" t="s">
        <v>696</v>
      </c>
      <c r="U1" s="1" t="s">
        <v>18</v>
      </c>
      <c r="V1" s="1" t="s">
        <v>19</v>
      </c>
      <c r="W1" s="1" t="s">
        <v>681</v>
      </c>
      <c r="X1" s="1" t="s">
        <v>682</v>
      </c>
      <c r="Y1" s="1" t="s">
        <v>688</v>
      </c>
    </row>
    <row r="2" spans="1:25" x14ac:dyDescent="0.45">
      <c r="A2" s="2" t="s">
        <v>20</v>
      </c>
      <c r="B2" s="2" t="s">
        <v>106</v>
      </c>
      <c r="C2" s="2">
        <v>1</v>
      </c>
      <c r="D2" s="2" t="s">
        <v>21</v>
      </c>
      <c r="E2" s="2" t="s">
        <v>22</v>
      </c>
      <c r="F2" s="2" t="s">
        <v>23</v>
      </c>
      <c r="G2" s="2">
        <v>70</v>
      </c>
      <c r="H2" s="2">
        <v>4</v>
      </c>
      <c r="I2" s="2">
        <v>5</v>
      </c>
      <c r="J2" s="2" t="s">
        <v>25</v>
      </c>
      <c r="K2" s="2" t="s">
        <v>26</v>
      </c>
      <c r="M2" s="2" t="s">
        <v>27</v>
      </c>
      <c r="N2" s="2" t="s">
        <v>28</v>
      </c>
      <c r="O2" s="2">
        <v>50</v>
      </c>
      <c r="P2" s="2">
        <v>3</v>
      </c>
      <c r="Q2" s="2" t="s">
        <v>29</v>
      </c>
      <c r="R2" s="2" t="s">
        <v>573</v>
      </c>
      <c r="S2" s="2" t="s">
        <v>30</v>
      </c>
      <c r="U2" s="2" t="s">
        <v>44</v>
      </c>
      <c r="W2">
        <v>1</v>
      </c>
      <c r="Y2">
        <v>1</v>
      </c>
    </row>
    <row r="3" spans="1:25" x14ac:dyDescent="0.45">
      <c r="A3" s="2" t="s">
        <v>31</v>
      </c>
      <c r="B3" s="2" t="s">
        <v>106</v>
      </c>
      <c r="C3" s="2">
        <v>2</v>
      </c>
      <c r="D3" s="2" t="s">
        <v>32</v>
      </c>
      <c r="E3" s="2" t="s">
        <v>33</v>
      </c>
      <c r="F3" s="2" t="s">
        <v>34</v>
      </c>
      <c r="G3" s="2">
        <v>67</v>
      </c>
      <c r="H3" s="2">
        <v>3</v>
      </c>
      <c r="I3" s="2">
        <v>4</v>
      </c>
      <c r="J3" s="2" t="s">
        <v>37</v>
      </c>
      <c r="K3" s="2" t="s">
        <v>38</v>
      </c>
      <c r="M3" s="2" t="s">
        <v>39</v>
      </c>
      <c r="N3" s="2" t="s">
        <v>40</v>
      </c>
      <c r="O3" s="2">
        <v>10</v>
      </c>
      <c r="P3" s="2">
        <v>1</v>
      </c>
      <c r="Q3" s="2" t="s">
        <v>41</v>
      </c>
      <c r="R3" s="2" t="s">
        <v>42</v>
      </c>
      <c r="S3" s="2" t="s">
        <v>43</v>
      </c>
      <c r="U3" s="2" t="s">
        <v>44</v>
      </c>
      <c r="V3" s="2" t="s">
        <v>45</v>
      </c>
    </row>
    <row r="4" spans="1:25" x14ac:dyDescent="0.45">
      <c r="A4" s="2" t="s">
        <v>46</v>
      </c>
      <c r="B4" s="2" t="s">
        <v>106</v>
      </c>
      <c r="C4" s="2">
        <v>3</v>
      </c>
      <c r="D4" s="2" t="s">
        <v>47</v>
      </c>
      <c r="E4" s="2" t="s">
        <v>48</v>
      </c>
      <c r="F4" s="2" t="s">
        <v>49</v>
      </c>
      <c r="G4" s="2">
        <v>162</v>
      </c>
      <c r="H4" s="2">
        <v>5</v>
      </c>
      <c r="I4" s="2">
        <v>5</v>
      </c>
      <c r="J4" s="2" t="s">
        <v>25</v>
      </c>
      <c r="K4" s="2" t="s">
        <v>223</v>
      </c>
      <c r="M4" s="2" t="s">
        <v>51</v>
      </c>
      <c r="N4" s="2" t="s">
        <v>52</v>
      </c>
      <c r="O4" s="2">
        <v>120</v>
      </c>
      <c r="P4" s="2">
        <v>2</v>
      </c>
      <c r="Q4" s="2" t="s">
        <v>53</v>
      </c>
      <c r="R4" s="2" t="s">
        <v>54</v>
      </c>
      <c r="S4" s="2" t="s">
        <v>298</v>
      </c>
      <c r="U4" s="2" t="s">
        <v>189</v>
      </c>
      <c r="V4" s="2" t="s">
        <v>306</v>
      </c>
    </row>
    <row r="5" spans="1:25" x14ac:dyDescent="0.45">
      <c r="A5" s="2" t="s">
        <v>55</v>
      </c>
      <c r="B5" s="2" t="s">
        <v>107</v>
      </c>
      <c r="C5" s="2">
        <v>4</v>
      </c>
      <c r="D5" s="2" t="s">
        <v>56</v>
      </c>
      <c r="E5" s="2" t="s">
        <v>55</v>
      </c>
      <c r="F5" s="2" t="s">
        <v>57</v>
      </c>
      <c r="G5" s="2">
        <v>400</v>
      </c>
      <c r="H5" s="2">
        <v>11</v>
      </c>
      <c r="I5" s="2">
        <v>7</v>
      </c>
      <c r="J5" s="2" t="s">
        <v>433</v>
      </c>
      <c r="K5" s="2" t="s">
        <v>60</v>
      </c>
      <c r="L5" s="2" t="s">
        <v>61</v>
      </c>
      <c r="M5" s="2" t="s">
        <v>62</v>
      </c>
      <c r="N5" s="2" t="s">
        <v>63</v>
      </c>
      <c r="O5" s="2">
        <v>40</v>
      </c>
      <c r="P5" s="2">
        <v>2</v>
      </c>
      <c r="Q5" s="2" t="s">
        <v>64</v>
      </c>
      <c r="U5" s="2" t="s">
        <v>44</v>
      </c>
    </row>
    <row r="6" spans="1:25" x14ac:dyDescent="0.45">
      <c r="A6" s="2" t="s">
        <v>65</v>
      </c>
      <c r="B6" s="2" t="s">
        <v>106</v>
      </c>
      <c r="C6" s="2">
        <v>5</v>
      </c>
      <c r="D6" s="2" t="s">
        <v>66</v>
      </c>
      <c r="E6" s="2" t="s">
        <v>67</v>
      </c>
      <c r="F6" s="2" t="s">
        <v>68</v>
      </c>
      <c r="G6" s="2">
        <v>152</v>
      </c>
      <c r="H6" s="2">
        <v>4</v>
      </c>
      <c r="I6" s="2">
        <v>5</v>
      </c>
      <c r="J6" s="2" t="s">
        <v>25</v>
      </c>
      <c r="K6" s="2" t="s">
        <v>38</v>
      </c>
      <c r="M6" s="2" t="s">
        <v>70</v>
      </c>
      <c r="N6" s="2" t="s">
        <v>71</v>
      </c>
      <c r="O6" s="2">
        <v>90</v>
      </c>
      <c r="P6" s="2">
        <v>3</v>
      </c>
      <c r="Q6" t="s">
        <v>225</v>
      </c>
      <c r="R6" s="2" t="s">
        <v>73</v>
      </c>
      <c r="S6" s="2" t="s">
        <v>329</v>
      </c>
      <c r="U6" s="2" t="s">
        <v>189</v>
      </c>
      <c r="V6" s="2" t="s">
        <v>330</v>
      </c>
      <c r="W6">
        <v>1</v>
      </c>
      <c r="Y6">
        <v>1</v>
      </c>
    </row>
    <row r="7" spans="1:25" x14ac:dyDescent="0.45">
      <c r="A7" s="2" t="s">
        <v>74</v>
      </c>
      <c r="B7" s="2" t="s">
        <v>106</v>
      </c>
      <c r="C7" s="2">
        <v>6</v>
      </c>
      <c r="D7" s="2" t="s">
        <v>75</v>
      </c>
      <c r="E7" s="2" t="s">
        <v>76</v>
      </c>
      <c r="F7" s="2" t="s">
        <v>77</v>
      </c>
      <c r="G7" s="2">
        <v>555</v>
      </c>
      <c r="H7" s="2">
        <v>16</v>
      </c>
      <c r="I7" s="2">
        <v>4</v>
      </c>
      <c r="J7" s="2" t="s">
        <v>37</v>
      </c>
      <c r="K7" s="2" t="s">
        <v>79</v>
      </c>
      <c r="L7" s="2" t="s">
        <v>80</v>
      </c>
      <c r="M7" s="2" t="s">
        <v>81</v>
      </c>
      <c r="N7" s="2" t="s">
        <v>82</v>
      </c>
      <c r="O7" s="2">
        <v>45</v>
      </c>
      <c r="P7" s="2">
        <v>2</v>
      </c>
      <c r="Q7" s="2" t="s">
        <v>83</v>
      </c>
      <c r="R7" s="2" t="s">
        <v>84</v>
      </c>
      <c r="S7" s="2" t="s">
        <v>85</v>
      </c>
      <c r="U7" s="2" t="s">
        <v>44</v>
      </c>
    </row>
    <row r="8" spans="1:25" x14ac:dyDescent="0.45">
      <c r="A8" s="2" t="s">
        <v>86</v>
      </c>
      <c r="B8" s="2" t="s">
        <v>106</v>
      </c>
      <c r="C8" s="2">
        <v>7</v>
      </c>
      <c r="D8" s="2" t="s">
        <v>47</v>
      </c>
      <c r="E8" s="2" t="s">
        <v>48</v>
      </c>
      <c r="F8" s="2" t="s">
        <v>87</v>
      </c>
      <c r="G8" s="2">
        <v>140</v>
      </c>
      <c r="H8" s="2">
        <v>4</v>
      </c>
      <c r="I8" s="2">
        <v>1</v>
      </c>
      <c r="J8" s="2" t="s">
        <v>89</v>
      </c>
      <c r="K8" s="2" t="s">
        <v>717</v>
      </c>
      <c r="M8" s="2" t="s">
        <v>51</v>
      </c>
      <c r="N8" s="2" t="s">
        <v>201</v>
      </c>
      <c r="O8" s="2">
        <v>30</v>
      </c>
      <c r="P8" s="2">
        <v>1</v>
      </c>
      <c r="Q8" s="2" t="s">
        <v>53</v>
      </c>
      <c r="R8" s="2" t="s">
        <v>90</v>
      </c>
      <c r="S8" s="2" t="s">
        <v>91</v>
      </c>
      <c r="U8" s="2" t="s">
        <v>189</v>
      </c>
    </row>
    <row r="9" spans="1:25" x14ac:dyDescent="0.45">
      <c r="A9" s="2" t="s">
        <v>92</v>
      </c>
      <c r="B9" s="2" t="s">
        <v>106</v>
      </c>
      <c r="C9" s="2">
        <v>8</v>
      </c>
      <c r="D9" s="2" t="s">
        <v>32</v>
      </c>
      <c r="E9" s="2" t="s">
        <v>92</v>
      </c>
      <c r="F9" s="2" t="s">
        <v>93</v>
      </c>
      <c r="G9" s="2">
        <v>117</v>
      </c>
      <c r="H9" s="2">
        <v>5</v>
      </c>
      <c r="I9" s="2">
        <v>4</v>
      </c>
      <c r="J9" s="2" t="s">
        <v>37</v>
      </c>
      <c r="K9" s="2" t="s">
        <v>79</v>
      </c>
      <c r="M9" s="2" t="s">
        <v>39</v>
      </c>
      <c r="N9" s="2" t="s">
        <v>200</v>
      </c>
      <c r="O9" s="2">
        <v>120</v>
      </c>
      <c r="P9" s="2">
        <v>3</v>
      </c>
      <c r="Q9" s="2" t="s">
        <v>41</v>
      </c>
      <c r="R9" s="2" t="s">
        <v>409</v>
      </c>
      <c r="S9" s="2" t="s">
        <v>410</v>
      </c>
      <c r="U9" s="2" t="s">
        <v>189</v>
      </c>
      <c r="V9" s="2" t="s">
        <v>45</v>
      </c>
      <c r="W9">
        <v>1</v>
      </c>
    </row>
    <row r="10" spans="1:25" x14ac:dyDescent="0.45">
      <c r="A10" s="2" t="s">
        <v>95</v>
      </c>
      <c r="B10" s="2" t="s">
        <v>106</v>
      </c>
      <c r="C10" s="2">
        <v>9</v>
      </c>
      <c r="D10" s="2" t="s">
        <v>96</v>
      </c>
      <c r="E10" s="2" t="s">
        <v>518</v>
      </c>
      <c r="F10" s="2" t="s">
        <v>97</v>
      </c>
      <c r="G10" s="2">
        <v>60</v>
      </c>
      <c r="H10" s="2">
        <v>2</v>
      </c>
      <c r="I10" s="2">
        <v>7</v>
      </c>
      <c r="J10" s="2" t="s">
        <v>433</v>
      </c>
      <c r="K10" s="2" t="s">
        <v>60</v>
      </c>
      <c r="L10" s="2" t="s">
        <v>651</v>
      </c>
      <c r="M10" s="2" t="s">
        <v>535</v>
      </c>
      <c r="N10" s="2" t="s">
        <v>199</v>
      </c>
      <c r="O10" s="2">
        <v>10</v>
      </c>
      <c r="P10" s="2">
        <v>1</v>
      </c>
      <c r="Q10" s="2" t="s">
        <v>41</v>
      </c>
      <c r="R10" s="2" t="s">
        <v>519</v>
      </c>
      <c r="S10" s="3" t="s">
        <v>529</v>
      </c>
      <c r="T10" s="3"/>
      <c r="U10" s="2" t="s">
        <v>44</v>
      </c>
    </row>
    <row r="11" spans="1:25" x14ac:dyDescent="0.45">
      <c r="A11" s="2" t="s">
        <v>99</v>
      </c>
      <c r="B11" s="2" t="s">
        <v>106</v>
      </c>
      <c r="C11" s="2">
        <v>10</v>
      </c>
      <c r="D11" s="2" t="s">
        <v>32</v>
      </c>
      <c r="E11" s="2" t="s">
        <v>33</v>
      </c>
      <c r="F11" s="2" t="s">
        <v>100</v>
      </c>
      <c r="G11" s="2">
        <v>130</v>
      </c>
      <c r="H11" s="2">
        <v>3</v>
      </c>
      <c r="I11" s="2">
        <v>5</v>
      </c>
      <c r="J11" s="2" t="s">
        <v>25</v>
      </c>
      <c r="K11" s="2" t="s">
        <v>38</v>
      </c>
      <c r="M11" s="2" t="s">
        <v>39</v>
      </c>
      <c r="N11" s="2" t="s">
        <v>198</v>
      </c>
      <c r="O11" s="2">
        <v>50</v>
      </c>
      <c r="P11" s="2">
        <v>2</v>
      </c>
      <c r="Q11" s="2" t="s">
        <v>102</v>
      </c>
      <c r="R11" s="2" t="s">
        <v>103</v>
      </c>
      <c r="S11" s="2" t="s">
        <v>104</v>
      </c>
      <c r="T11" s="2" t="s">
        <v>697</v>
      </c>
      <c r="U11" s="2" t="s">
        <v>189</v>
      </c>
      <c r="Y11">
        <v>1</v>
      </c>
    </row>
    <row r="12" spans="1:25" x14ac:dyDescent="0.45">
      <c r="A12" s="2" t="s">
        <v>184</v>
      </c>
      <c r="B12" s="2" t="s">
        <v>106</v>
      </c>
      <c r="C12" s="2">
        <v>11</v>
      </c>
      <c r="D12" s="2" t="s">
        <v>21</v>
      </c>
      <c r="E12" s="2" t="s">
        <v>186</v>
      </c>
      <c r="F12" s="2" t="s">
        <v>185</v>
      </c>
      <c r="G12" s="2">
        <v>330</v>
      </c>
      <c r="H12" s="2">
        <v>11</v>
      </c>
      <c r="I12" s="2">
        <v>5</v>
      </c>
      <c r="J12" s="2" t="s">
        <v>25</v>
      </c>
      <c r="K12" s="2" t="s">
        <v>26</v>
      </c>
      <c r="M12" s="2" t="s">
        <v>27</v>
      </c>
      <c r="N12" s="2" t="s">
        <v>197</v>
      </c>
      <c r="O12" s="2">
        <v>140</v>
      </c>
      <c r="P12" s="2">
        <v>1</v>
      </c>
      <c r="Q12" s="2" t="s">
        <v>41</v>
      </c>
      <c r="R12" s="3" t="s">
        <v>193</v>
      </c>
      <c r="S12" s="2" t="s">
        <v>204</v>
      </c>
      <c r="U12" s="2" t="s">
        <v>189</v>
      </c>
      <c r="V12" s="2" t="s">
        <v>190</v>
      </c>
    </row>
    <row r="13" spans="1:25" x14ac:dyDescent="0.45">
      <c r="A13" s="2" t="s">
        <v>205</v>
      </c>
      <c r="B13" s="2" t="s">
        <v>106</v>
      </c>
      <c r="C13" s="2">
        <v>12</v>
      </c>
      <c r="D13" s="2" t="s">
        <v>206</v>
      </c>
      <c r="E13" t="s">
        <v>207</v>
      </c>
      <c r="F13" s="2" t="s">
        <v>208</v>
      </c>
      <c r="G13" s="2">
        <v>190</v>
      </c>
      <c r="H13" s="2">
        <v>6</v>
      </c>
      <c r="I13" s="2">
        <v>6</v>
      </c>
      <c r="J13" s="2" t="s">
        <v>59</v>
      </c>
      <c r="K13" s="2" t="s">
        <v>26</v>
      </c>
      <c r="L13" s="2" t="s">
        <v>210</v>
      </c>
      <c r="M13" s="2" t="s">
        <v>209</v>
      </c>
      <c r="N13" s="2" t="s">
        <v>211</v>
      </c>
      <c r="O13" s="2">
        <v>35</v>
      </c>
      <c r="P13" s="2">
        <v>1</v>
      </c>
      <c r="Q13" s="2" t="s">
        <v>212</v>
      </c>
      <c r="R13" s="3" t="s">
        <v>695</v>
      </c>
      <c r="S13" s="3" t="s">
        <v>694</v>
      </c>
      <c r="T13" s="3" t="s">
        <v>698</v>
      </c>
      <c r="V13" s="2" t="s">
        <v>190</v>
      </c>
      <c r="W13">
        <v>1</v>
      </c>
      <c r="X13">
        <v>1</v>
      </c>
    </row>
    <row r="14" spans="1:25" x14ac:dyDescent="0.45">
      <c r="A14" s="2" t="s">
        <v>220</v>
      </c>
      <c r="B14" s="2" t="s">
        <v>106</v>
      </c>
      <c r="C14" s="2">
        <v>13</v>
      </c>
      <c r="D14" s="2" t="s">
        <v>66</v>
      </c>
      <c r="E14" s="2" t="s">
        <v>221</v>
      </c>
      <c r="F14" s="2" t="s">
        <v>222</v>
      </c>
      <c r="G14" s="2">
        <v>81</v>
      </c>
      <c r="H14" s="2">
        <v>3</v>
      </c>
      <c r="I14" s="2">
        <v>5</v>
      </c>
      <c r="J14" s="2" t="s">
        <v>25</v>
      </c>
      <c r="K14" s="2" t="s">
        <v>223</v>
      </c>
      <c r="M14" s="2" t="s">
        <v>70</v>
      </c>
      <c r="N14" s="2" t="s">
        <v>660</v>
      </c>
      <c r="O14" s="2">
        <v>20</v>
      </c>
      <c r="P14" s="2">
        <v>2</v>
      </c>
      <c r="Q14" s="2" t="s">
        <v>225</v>
      </c>
      <c r="R14" s="2" t="s">
        <v>224</v>
      </c>
      <c r="S14" s="2" t="s">
        <v>231</v>
      </c>
      <c r="U14" s="2" t="s">
        <v>232</v>
      </c>
      <c r="W14">
        <v>1</v>
      </c>
    </row>
    <row r="15" spans="1:25" x14ac:dyDescent="0.45">
      <c r="A15" s="2" t="s">
        <v>237</v>
      </c>
      <c r="B15" s="2" t="s">
        <v>106</v>
      </c>
      <c r="C15" s="2">
        <v>14</v>
      </c>
      <c r="D15" s="2" t="s">
        <v>32</v>
      </c>
      <c r="E15" s="2" t="s">
        <v>33</v>
      </c>
      <c r="F15" s="2" t="s">
        <v>238</v>
      </c>
      <c r="G15" s="2">
        <v>70</v>
      </c>
      <c r="H15" s="2">
        <v>3</v>
      </c>
      <c r="I15" s="2">
        <v>4</v>
      </c>
      <c r="J15" s="2" t="s">
        <v>37</v>
      </c>
      <c r="K15" s="2" t="s">
        <v>38</v>
      </c>
      <c r="M15" s="2" t="s">
        <v>39</v>
      </c>
      <c r="N15" s="2" t="s">
        <v>239</v>
      </c>
      <c r="O15" s="2">
        <v>15</v>
      </c>
      <c r="P15" s="2">
        <v>1</v>
      </c>
      <c r="Q15" s="2" t="s">
        <v>41</v>
      </c>
      <c r="R15" s="3" t="s">
        <v>251</v>
      </c>
      <c r="S15" s="3" t="s">
        <v>252</v>
      </c>
      <c r="T15" s="3"/>
      <c r="U15" s="2" t="s">
        <v>232</v>
      </c>
      <c r="V15" s="2" t="s">
        <v>240</v>
      </c>
    </row>
    <row r="16" spans="1:25" x14ac:dyDescent="0.45">
      <c r="A16" s="2" t="s">
        <v>270</v>
      </c>
      <c r="B16" s="2" t="s">
        <v>106</v>
      </c>
      <c r="C16" s="2">
        <v>15</v>
      </c>
      <c r="D16" s="2" t="s">
        <v>271</v>
      </c>
      <c r="E16" s="2" t="s">
        <v>272</v>
      </c>
      <c r="F16" s="2" t="s">
        <v>273</v>
      </c>
      <c r="G16" s="2">
        <v>152</v>
      </c>
      <c r="H16" s="2">
        <v>6</v>
      </c>
      <c r="I16" s="2">
        <v>5</v>
      </c>
      <c r="J16" s="2" t="s">
        <v>25</v>
      </c>
      <c r="K16" s="2" t="s">
        <v>223</v>
      </c>
      <c r="L16" s="2" t="s">
        <v>445</v>
      </c>
      <c r="M16" s="2" t="s">
        <v>276</v>
      </c>
      <c r="N16" s="2" t="s">
        <v>659</v>
      </c>
      <c r="O16" s="2">
        <v>5</v>
      </c>
      <c r="P16" s="2">
        <v>1</v>
      </c>
      <c r="Q16" s="2" t="s">
        <v>277</v>
      </c>
      <c r="R16" s="2" t="s">
        <v>289</v>
      </c>
      <c r="S16" s="2" t="s">
        <v>434</v>
      </c>
      <c r="U16" s="2" t="s">
        <v>44</v>
      </c>
      <c r="V16" s="2" t="s">
        <v>190</v>
      </c>
      <c r="W16">
        <v>1</v>
      </c>
    </row>
    <row r="17" spans="1:23" x14ac:dyDescent="0.45">
      <c r="A17" s="2" t="s">
        <v>339</v>
      </c>
      <c r="B17" s="2" t="s">
        <v>106</v>
      </c>
      <c r="C17" s="2">
        <v>16</v>
      </c>
      <c r="D17" s="2" t="s">
        <v>47</v>
      </c>
      <c r="E17" s="2" t="s">
        <v>48</v>
      </c>
      <c r="F17" s="2" t="s">
        <v>348</v>
      </c>
      <c r="G17" s="2">
        <v>280</v>
      </c>
      <c r="H17" s="2">
        <v>12</v>
      </c>
      <c r="I17" s="2">
        <v>3</v>
      </c>
      <c r="J17" s="2" t="s">
        <v>190</v>
      </c>
      <c r="K17" s="2" t="s">
        <v>38</v>
      </c>
      <c r="M17" s="2" t="s">
        <v>51</v>
      </c>
      <c r="N17" s="2" t="s">
        <v>340</v>
      </c>
      <c r="O17" s="2">
        <v>75</v>
      </c>
      <c r="P17" s="2">
        <v>2</v>
      </c>
      <c r="Q17" s="2" t="s">
        <v>53</v>
      </c>
      <c r="R17" s="3" t="s">
        <v>357</v>
      </c>
      <c r="S17" s="3" t="s">
        <v>342</v>
      </c>
      <c r="T17" s="3"/>
      <c r="U17" s="2" t="s">
        <v>189</v>
      </c>
      <c r="V17" s="2" t="s">
        <v>306</v>
      </c>
    </row>
    <row r="18" spans="1:23" x14ac:dyDescent="0.45">
      <c r="A18" s="2" t="s">
        <v>383</v>
      </c>
      <c r="B18" s="2" t="s">
        <v>106</v>
      </c>
      <c r="C18" s="2">
        <v>17</v>
      </c>
      <c r="D18" s="2" t="s">
        <v>381</v>
      </c>
      <c r="E18" t="s">
        <v>382</v>
      </c>
      <c r="F18" s="2" t="s">
        <v>384</v>
      </c>
      <c r="G18" s="2">
        <v>575</v>
      </c>
      <c r="H18" s="2">
        <v>13</v>
      </c>
      <c r="I18" s="2">
        <v>7</v>
      </c>
      <c r="J18" s="2" t="s">
        <v>433</v>
      </c>
      <c r="K18" s="2" t="s">
        <v>386</v>
      </c>
      <c r="L18" s="2" t="s">
        <v>385</v>
      </c>
      <c r="M18" s="2" t="s">
        <v>387</v>
      </c>
      <c r="N18" s="2" t="s">
        <v>390</v>
      </c>
      <c r="O18" s="2">
        <v>90</v>
      </c>
      <c r="P18" s="2">
        <v>2</v>
      </c>
      <c r="Q18" s="2" t="s">
        <v>391</v>
      </c>
      <c r="R18" s="3" t="s">
        <v>407</v>
      </c>
      <c r="S18" s="2" t="s">
        <v>396</v>
      </c>
      <c r="U18" s="2" t="s">
        <v>232</v>
      </c>
      <c r="W18">
        <v>1</v>
      </c>
    </row>
    <row r="19" spans="1:23" x14ac:dyDescent="0.45">
      <c r="A19" s="2" t="s">
        <v>418</v>
      </c>
      <c r="B19" s="2" t="s">
        <v>106</v>
      </c>
      <c r="C19" s="2">
        <v>18</v>
      </c>
      <c r="D19" s="2" t="s">
        <v>32</v>
      </c>
      <c r="E19" s="2" t="s">
        <v>419</v>
      </c>
      <c r="F19" s="2" t="s">
        <v>420</v>
      </c>
      <c r="G19" s="2">
        <v>74</v>
      </c>
      <c r="H19" s="2">
        <v>3</v>
      </c>
      <c r="I19" s="2">
        <v>2</v>
      </c>
      <c r="J19" s="2" t="s">
        <v>422</v>
      </c>
      <c r="K19" s="2" t="s">
        <v>483</v>
      </c>
      <c r="M19" s="2" t="s">
        <v>39</v>
      </c>
      <c r="N19" s="2" t="s">
        <v>421</v>
      </c>
      <c r="O19" s="2">
        <v>70</v>
      </c>
      <c r="P19" s="2">
        <v>2</v>
      </c>
      <c r="Q19" s="2" t="s">
        <v>53</v>
      </c>
      <c r="R19" s="3" t="s">
        <v>431</v>
      </c>
      <c r="S19" s="3" t="s">
        <v>423</v>
      </c>
      <c r="T19" s="3"/>
    </row>
    <row r="20" spans="1:23" x14ac:dyDescent="0.45">
      <c r="A20" s="2" t="s">
        <v>450</v>
      </c>
      <c r="B20" s="2" t="s">
        <v>106</v>
      </c>
      <c r="C20" s="2">
        <v>19</v>
      </c>
      <c r="D20" s="2" t="s">
        <v>449</v>
      </c>
      <c r="E20" t="s">
        <v>448</v>
      </c>
      <c r="F20" s="2" t="s">
        <v>447</v>
      </c>
      <c r="G20" s="2">
        <v>300</v>
      </c>
      <c r="H20" s="2">
        <v>10</v>
      </c>
      <c r="I20" s="2">
        <v>3</v>
      </c>
      <c r="J20" s="2" t="s">
        <v>190</v>
      </c>
      <c r="K20" s="2" t="s">
        <v>79</v>
      </c>
      <c r="L20" s="2" t="s">
        <v>482</v>
      </c>
      <c r="M20" s="2" t="s">
        <v>446</v>
      </c>
      <c r="N20" s="2" t="s">
        <v>658</v>
      </c>
      <c r="O20" s="2">
        <v>40</v>
      </c>
      <c r="P20" s="2">
        <v>1</v>
      </c>
      <c r="Q20" t="s">
        <v>64</v>
      </c>
      <c r="R20" s="2" t="s">
        <v>484</v>
      </c>
      <c r="S20" s="2" t="s">
        <v>451</v>
      </c>
      <c r="U20" s="2" t="s">
        <v>189</v>
      </c>
    </row>
    <row r="21" spans="1:23" x14ac:dyDescent="0.45">
      <c r="A21" s="2" t="s">
        <v>454</v>
      </c>
      <c r="B21" s="2" t="s">
        <v>106</v>
      </c>
      <c r="C21" s="2">
        <v>20</v>
      </c>
      <c r="D21" s="2" t="s">
        <v>66</v>
      </c>
      <c r="E21" s="2" t="s">
        <v>455</v>
      </c>
      <c r="F21" s="2" t="s">
        <v>453</v>
      </c>
      <c r="G21" s="2">
        <v>80</v>
      </c>
      <c r="H21" s="2">
        <v>4</v>
      </c>
      <c r="I21" s="2">
        <v>5</v>
      </c>
      <c r="J21" s="2" t="s">
        <v>25</v>
      </c>
      <c r="K21" s="2" t="s">
        <v>38</v>
      </c>
      <c r="M21" s="2" t="s">
        <v>70</v>
      </c>
      <c r="N21" s="2" t="s">
        <v>456</v>
      </c>
      <c r="O21" s="2">
        <v>90</v>
      </c>
      <c r="P21" s="2">
        <v>1</v>
      </c>
      <c r="Q21" s="2" t="s">
        <v>41</v>
      </c>
      <c r="R21" s="2" t="s">
        <v>470</v>
      </c>
      <c r="S21" s="2" t="s">
        <v>465</v>
      </c>
      <c r="V21" s="2" t="s">
        <v>240</v>
      </c>
    </row>
    <row r="22" spans="1:23" x14ac:dyDescent="0.45">
      <c r="A22" s="2" t="s">
        <v>494</v>
      </c>
      <c r="B22" s="2" t="s">
        <v>106</v>
      </c>
      <c r="C22" s="2">
        <v>21</v>
      </c>
      <c r="D22" s="2" t="s">
        <v>496</v>
      </c>
      <c r="E22" s="2" t="s">
        <v>497</v>
      </c>
      <c r="F22" s="2" t="s">
        <v>499</v>
      </c>
      <c r="G22" s="2">
        <v>80</v>
      </c>
      <c r="H22" s="2">
        <v>4</v>
      </c>
      <c r="I22" s="2">
        <v>6</v>
      </c>
      <c r="J22" s="2" t="s">
        <v>59</v>
      </c>
      <c r="K22" s="2" t="s">
        <v>386</v>
      </c>
      <c r="M22" s="2" t="s">
        <v>500</v>
      </c>
      <c r="N22" s="2" t="s">
        <v>501</v>
      </c>
      <c r="O22" s="2">
        <v>40</v>
      </c>
      <c r="P22" s="2">
        <v>2</v>
      </c>
      <c r="Q22" s="2" t="s">
        <v>41</v>
      </c>
      <c r="R22" s="2" t="s">
        <v>504</v>
      </c>
      <c r="S22" s="2" t="s">
        <v>502</v>
      </c>
      <c r="U22" s="2" t="s">
        <v>503</v>
      </c>
      <c r="V22" s="2" t="s">
        <v>45</v>
      </c>
    </row>
    <row r="23" spans="1:23" x14ac:dyDescent="0.45">
      <c r="A23" s="2" t="s">
        <v>495</v>
      </c>
      <c r="B23" s="2" t="s">
        <v>106</v>
      </c>
      <c r="C23" s="2">
        <v>22</v>
      </c>
      <c r="D23" s="2" t="s">
        <v>206</v>
      </c>
      <c r="E23" s="2" t="s">
        <v>498</v>
      </c>
      <c r="F23" s="2" t="s">
        <v>538</v>
      </c>
      <c r="G23" s="2">
        <v>228</v>
      </c>
      <c r="H23" s="2">
        <v>9</v>
      </c>
      <c r="I23" s="2">
        <v>6</v>
      </c>
      <c r="J23" s="2" t="s">
        <v>59</v>
      </c>
      <c r="K23" s="2" t="s">
        <v>60</v>
      </c>
      <c r="M23" s="2" t="s">
        <v>209</v>
      </c>
      <c r="N23" s="2" t="s">
        <v>543</v>
      </c>
      <c r="O23" s="2">
        <v>20</v>
      </c>
      <c r="P23" s="2">
        <v>1</v>
      </c>
      <c r="Q23" s="2" t="s">
        <v>64</v>
      </c>
      <c r="R23" s="2" t="s">
        <v>542</v>
      </c>
      <c r="S23" s="2" t="s">
        <v>544</v>
      </c>
      <c r="U23" s="2" t="s">
        <v>232</v>
      </c>
      <c r="V23" s="2" t="s">
        <v>190</v>
      </c>
      <c r="W23">
        <v>1</v>
      </c>
    </row>
    <row r="24" spans="1:23" x14ac:dyDescent="0.45">
      <c r="A24" s="2" t="s">
        <v>559</v>
      </c>
      <c r="B24" s="2" t="s">
        <v>106</v>
      </c>
      <c r="C24" s="2">
        <v>23</v>
      </c>
      <c r="D24" s="2" t="s">
        <v>556</v>
      </c>
      <c r="E24" s="2" t="s">
        <v>558</v>
      </c>
      <c r="F24" s="2" t="s">
        <v>555</v>
      </c>
      <c r="G24" s="2">
        <v>250</v>
      </c>
      <c r="H24" s="2">
        <v>9</v>
      </c>
      <c r="I24" s="2">
        <v>6</v>
      </c>
      <c r="J24" s="2" t="s">
        <v>25</v>
      </c>
      <c r="K24" s="2" t="s">
        <v>26</v>
      </c>
      <c r="L24" s="2" t="s">
        <v>561</v>
      </c>
      <c r="M24" s="2" t="s">
        <v>557</v>
      </c>
      <c r="N24" s="2" t="s">
        <v>560</v>
      </c>
      <c r="O24" s="2">
        <v>21</v>
      </c>
      <c r="P24" s="2">
        <v>1</v>
      </c>
      <c r="Q24" s="2" t="s">
        <v>212</v>
      </c>
      <c r="R24" s="2" t="s">
        <v>563</v>
      </c>
      <c r="S24" s="2" t="s">
        <v>562</v>
      </c>
      <c r="U24" s="2" t="s">
        <v>232</v>
      </c>
      <c r="V24" s="2" t="s">
        <v>330</v>
      </c>
      <c r="W24">
        <v>1</v>
      </c>
    </row>
    <row r="25" spans="1:23" x14ac:dyDescent="0.45">
      <c r="A25" s="2" t="s">
        <v>579</v>
      </c>
      <c r="B25" s="2" t="s">
        <v>106</v>
      </c>
      <c r="C25" s="2">
        <v>24</v>
      </c>
      <c r="D25" s="2" t="s">
        <v>578</v>
      </c>
      <c r="E25" s="2" t="s">
        <v>580</v>
      </c>
      <c r="F25" s="2" t="s">
        <v>583</v>
      </c>
      <c r="G25" s="2">
        <v>350</v>
      </c>
      <c r="H25" s="2">
        <v>13</v>
      </c>
      <c r="I25" s="2">
        <v>7</v>
      </c>
      <c r="J25" s="2" t="s">
        <v>433</v>
      </c>
      <c r="K25" s="2" t="s">
        <v>60</v>
      </c>
      <c r="L25" s="2" t="s">
        <v>581</v>
      </c>
      <c r="M25" s="2" t="s">
        <v>582</v>
      </c>
      <c r="N25" s="2" t="s">
        <v>584</v>
      </c>
      <c r="O25" s="2">
        <v>190</v>
      </c>
      <c r="P25" s="2">
        <v>2</v>
      </c>
      <c r="Q25" s="2" t="s">
        <v>41</v>
      </c>
      <c r="R25" s="2" t="s">
        <v>594</v>
      </c>
      <c r="S25" s="3" t="s">
        <v>595</v>
      </c>
      <c r="T25" s="3"/>
      <c r="U25" s="2" t="s">
        <v>232</v>
      </c>
      <c r="V25" s="2" t="s">
        <v>190</v>
      </c>
      <c r="W25">
        <v>1</v>
      </c>
    </row>
    <row r="26" spans="1:23" x14ac:dyDescent="0.45">
      <c r="A26" s="2" t="s">
        <v>620</v>
      </c>
      <c r="B26" s="2" t="s">
        <v>106</v>
      </c>
      <c r="C26" s="2">
        <v>25</v>
      </c>
      <c r="D26" s="2" t="s">
        <v>618</v>
      </c>
      <c r="E26" s="2" t="s">
        <v>622</v>
      </c>
      <c r="F26" s="2" t="s">
        <v>621</v>
      </c>
      <c r="G26" s="2">
        <v>230</v>
      </c>
      <c r="H26" s="2">
        <v>8</v>
      </c>
      <c r="I26" s="2">
        <v>5</v>
      </c>
      <c r="J26" s="2" t="s">
        <v>25</v>
      </c>
      <c r="K26" s="2" t="s">
        <v>223</v>
      </c>
      <c r="L26" s="2" t="s">
        <v>623</v>
      </c>
      <c r="M26" s="2" t="s">
        <v>624</v>
      </c>
      <c r="N26" s="2" t="s">
        <v>619</v>
      </c>
      <c r="O26" s="2">
        <v>70</v>
      </c>
      <c r="P26" s="2">
        <v>1</v>
      </c>
      <c r="Q26" s="2" t="s">
        <v>64</v>
      </c>
      <c r="R26" s="3" t="s">
        <v>635</v>
      </c>
      <c r="S26" s="3" t="s">
        <v>636</v>
      </c>
      <c r="T26" s="3"/>
      <c r="U26" s="2" t="s">
        <v>189</v>
      </c>
      <c r="V26" s="2" t="s">
        <v>190</v>
      </c>
    </row>
    <row r="27" spans="1:23" x14ac:dyDescent="0.45">
      <c r="A27" s="2" t="s">
        <v>637</v>
      </c>
      <c r="B27" s="2" t="s">
        <v>106</v>
      </c>
      <c r="C27" s="2">
        <v>26</v>
      </c>
      <c r="D27" s="2" t="s">
        <v>75</v>
      </c>
      <c r="E27" t="s">
        <v>639</v>
      </c>
      <c r="F27" s="2" t="s">
        <v>652</v>
      </c>
      <c r="G27" s="2">
        <v>160</v>
      </c>
      <c r="H27" s="2">
        <v>6</v>
      </c>
      <c r="I27" s="2">
        <v>4</v>
      </c>
      <c r="J27" s="2" t="s">
        <v>37</v>
      </c>
      <c r="K27" s="2" t="s">
        <v>640</v>
      </c>
      <c r="L27" s="2" t="s">
        <v>80</v>
      </c>
      <c r="M27" s="2" t="s">
        <v>81</v>
      </c>
      <c r="N27" s="2" t="s">
        <v>638</v>
      </c>
      <c r="O27" s="2">
        <v>80</v>
      </c>
      <c r="P27" s="2">
        <v>3</v>
      </c>
      <c r="Q27" s="2" t="s">
        <v>83</v>
      </c>
      <c r="R27" s="7" t="s">
        <v>641</v>
      </c>
      <c r="S27" s="3" t="s">
        <v>680</v>
      </c>
      <c r="T27" s="3"/>
      <c r="U27" s="2" t="s">
        <v>232</v>
      </c>
      <c r="V27" s="2" t="s">
        <v>240</v>
      </c>
      <c r="W27">
        <v>1</v>
      </c>
    </row>
    <row r="28" spans="1:23" x14ac:dyDescent="0.45">
      <c r="A28" t="s">
        <v>706</v>
      </c>
      <c r="B28" s="2" t="s">
        <v>107</v>
      </c>
      <c r="C28" s="2">
        <v>27</v>
      </c>
      <c r="D28" s="2" t="s">
        <v>702</v>
      </c>
      <c r="E28" s="2" t="s">
        <v>703</v>
      </c>
      <c r="F28" s="2" t="s">
        <v>704</v>
      </c>
      <c r="G28" s="2">
        <v>250</v>
      </c>
      <c r="H28" s="2">
        <v>9</v>
      </c>
      <c r="I28" s="2">
        <v>4</v>
      </c>
      <c r="J28" s="2" t="s">
        <v>37</v>
      </c>
      <c r="K28" s="2" t="s">
        <v>38</v>
      </c>
      <c r="L28" s="2" t="s">
        <v>705</v>
      </c>
      <c r="M28" s="2" t="s">
        <v>700</v>
      </c>
      <c r="N28" s="2" t="s">
        <v>707</v>
      </c>
      <c r="O28" s="2">
        <v>30</v>
      </c>
      <c r="P28" s="2">
        <v>1</v>
      </c>
      <c r="Q28" s="2" t="s">
        <v>701</v>
      </c>
      <c r="S28" s="3"/>
      <c r="T28" s="3"/>
    </row>
    <row r="29" spans="1:23" x14ac:dyDescent="0.45">
      <c r="A29" s="2" t="s">
        <v>712</v>
      </c>
      <c r="B29" s="2" t="s">
        <v>107</v>
      </c>
      <c r="C29" s="2">
        <v>28</v>
      </c>
      <c r="D29" s="2" t="s">
        <v>713</v>
      </c>
      <c r="E29" s="2" t="s">
        <v>713</v>
      </c>
      <c r="F29" s="2" t="s">
        <v>715</v>
      </c>
      <c r="G29" s="2">
        <v>115</v>
      </c>
      <c r="H29" s="2">
        <v>3</v>
      </c>
      <c r="I29" s="2">
        <v>6</v>
      </c>
      <c r="J29" s="2" t="s">
        <v>25</v>
      </c>
      <c r="K29" s="2" t="s">
        <v>223</v>
      </c>
      <c r="L29" s="2" t="s">
        <v>561</v>
      </c>
      <c r="M29" s="2" t="s">
        <v>209</v>
      </c>
      <c r="N29" s="2" t="s">
        <v>714</v>
      </c>
      <c r="O29" s="2">
        <v>15</v>
      </c>
      <c r="P29" s="2">
        <v>1</v>
      </c>
      <c r="Q29" s="2" t="s">
        <v>41</v>
      </c>
      <c r="R29" s="3" t="s">
        <v>722</v>
      </c>
      <c r="W29">
        <v>1</v>
      </c>
    </row>
    <row r="30" spans="1:23" x14ac:dyDescent="0.45">
      <c r="A30" s="2" t="s">
        <v>718</v>
      </c>
      <c r="B30" s="2" t="s">
        <v>107</v>
      </c>
      <c r="C30" s="2">
        <v>29</v>
      </c>
    </row>
    <row r="35" spans="1:1" x14ac:dyDescent="0.45">
      <c r="A35" s="2" t="s">
        <v>541</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812394-7A25-4828-BAB3-74F65E9FB495}">
  <dimension ref="A1:H117"/>
  <sheetViews>
    <sheetView topLeftCell="B1" zoomScale="87" zoomScaleNormal="100" workbookViewId="0">
      <pane ySplit="1" topLeftCell="A77" activePane="bottomLeft" state="frozen"/>
      <selection pane="bottomLeft" activeCell="C102" sqref="C102"/>
    </sheetView>
  </sheetViews>
  <sheetFormatPr defaultRowHeight="14.25" x14ac:dyDescent="0.45"/>
  <cols>
    <col min="3" max="3" width="42.265625" customWidth="1"/>
    <col min="4" max="4" width="37.86328125" bestFit="1" customWidth="1"/>
    <col min="5" max="5" width="54.73046875" bestFit="1" customWidth="1"/>
    <col min="6" max="6" width="29.3984375" customWidth="1"/>
    <col min="7" max="7" width="4" customWidth="1"/>
    <col min="8" max="8" width="11" customWidth="1"/>
  </cols>
  <sheetData>
    <row r="1" spans="1:8" x14ac:dyDescent="0.45">
      <c r="A1" s="1" t="s">
        <v>123</v>
      </c>
      <c r="B1" s="1" t="s">
        <v>122</v>
      </c>
      <c r="C1" s="1" t="s">
        <v>121</v>
      </c>
      <c r="D1" s="1" t="s">
        <v>120</v>
      </c>
      <c r="E1" s="1" t="s">
        <v>119</v>
      </c>
      <c r="F1" s="1" t="s">
        <v>118</v>
      </c>
      <c r="H1" s="1" t="s">
        <v>367</v>
      </c>
    </row>
    <row r="2" spans="1:8" x14ac:dyDescent="0.45">
      <c r="A2">
        <v>1</v>
      </c>
      <c r="B2" t="s">
        <v>117</v>
      </c>
      <c r="C2" t="s">
        <v>290</v>
      </c>
      <c r="D2" t="s">
        <v>116</v>
      </c>
      <c r="E2" t="s">
        <v>191</v>
      </c>
      <c r="F2" t="s">
        <v>115</v>
      </c>
      <c r="H2" t="str">
        <f>CONCATENATE(A2,B2)</f>
        <v>1crag</v>
      </c>
    </row>
    <row r="3" spans="1:8" x14ac:dyDescent="0.45">
      <c r="A3">
        <v>1</v>
      </c>
      <c r="B3" t="s">
        <v>114</v>
      </c>
      <c r="C3" t="s">
        <v>113</v>
      </c>
      <c r="D3" t="s">
        <v>112</v>
      </c>
      <c r="E3" t="s">
        <v>111</v>
      </c>
      <c r="F3" t="s">
        <v>110</v>
      </c>
      <c r="H3" t="str">
        <f t="shared" ref="H3:H56" si="0">CONCATENATE(A3,B3)</f>
        <v>1topo</v>
      </c>
    </row>
    <row r="4" spans="1:8" x14ac:dyDescent="0.45">
      <c r="A4">
        <v>1</v>
      </c>
      <c r="B4" t="s">
        <v>109</v>
      </c>
      <c r="C4" t="s">
        <v>666</v>
      </c>
      <c r="D4" t="s">
        <v>108</v>
      </c>
      <c r="E4" t="s">
        <v>686</v>
      </c>
      <c r="F4" t="s">
        <v>687</v>
      </c>
      <c r="H4" t="str">
        <f t="shared" si="0"/>
        <v>1map</v>
      </c>
    </row>
    <row r="5" spans="1:8" x14ac:dyDescent="0.45">
      <c r="A5">
        <v>1</v>
      </c>
      <c r="B5" t="s">
        <v>176</v>
      </c>
      <c r="C5" t="s">
        <v>24</v>
      </c>
      <c r="D5" t="s">
        <v>116</v>
      </c>
      <c r="H5" t="str">
        <f t="shared" si="0"/>
        <v>1tile</v>
      </c>
    </row>
    <row r="6" spans="1:8" x14ac:dyDescent="0.45">
      <c r="A6">
        <v>2</v>
      </c>
      <c r="B6" t="s">
        <v>117</v>
      </c>
      <c r="C6" t="s">
        <v>124</v>
      </c>
      <c r="D6" t="s">
        <v>36</v>
      </c>
      <c r="E6" t="s">
        <v>125</v>
      </c>
      <c r="F6" t="s">
        <v>126</v>
      </c>
      <c r="H6" t="str">
        <f t="shared" si="0"/>
        <v>2crag</v>
      </c>
    </row>
    <row r="7" spans="1:8" x14ac:dyDescent="0.45">
      <c r="A7">
        <v>2</v>
      </c>
      <c r="B7" t="s">
        <v>114</v>
      </c>
      <c r="C7" t="s">
        <v>127</v>
      </c>
      <c r="D7" t="s">
        <v>128</v>
      </c>
      <c r="E7" t="s">
        <v>129</v>
      </c>
      <c r="F7" t="s">
        <v>130</v>
      </c>
      <c r="H7" t="str">
        <f t="shared" si="0"/>
        <v>2topo</v>
      </c>
    </row>
    <row r="8" spans="1:8" x14ac:dyDescent="0.45">
      <c r="A8">
        <v>2</v>
      </c>
      <c r="B8" t="s">
        <v>109</v>
      </c>
      <c r="C8" t="s">
        <v>667</v>
      </c>
      <c r="D8" t="s">
        <v>131</v>
      </c>
      <c r="E8" t="s">
        <v>686</v>
      </c>
      <c r="F8" t="s">
        <v>687</v>
      </c>
      <c r="H8" t="str">
        <f t="shared" si="0"/>
        <v>2map</v>
      </c>
    </row>
    <row r="9" spans="1:8" x14ac:dyDescent="0.45">
      <c r="A9">
        <v>2</v>
      </c>
      <c r="B9" t="s">
        <v>176</v>
      </c>
      <c r="C9" t="s">
        <v>35</v>
      </c>
      <c r="D9" t="s">
        <v>36</v>
      </c>
      <c r="E9" t="s">
        <v>177</v>
      </c>
      <c r="H9" t="str">
        <f t="shared" si="0"/>
        <v>2tile</v>
      </c>
    </row>
    <row r="10" spans="1:8" x14ac:dyDescent="0.45">
      <c r="A10">
        <v>3</v>
      </c>
      <c r="B10" t="s">
        <v>117</v>
      </c>
      <c r="C10" t="s">
        <v>132</v>
      </c>
      <c r="D10" t="s">
        <v>133</v>
      </c>
      <c r="E10" t="s">
        <v>134</v>
      </c>
      <c r="F10" t="s">
        <v>135</v>
      </c>
      <c r="H10" t="str">
        <f t="shared" si="0"/>
        <v>3crag</v>
      </c>
    </row>
    <row r="11" spans="1:8" x14ac:dyDescent="0.45">
      <c r="A11">
        <v>3</v>
      </c>
      <c r="B11" t="s">
        <v>114</v>
      </c>
      <c r="C11" t="s">
        <v>136</v>
      </c>
      <c r="D11" t="s">
        <v>137</v>
      </c>
      <c r="E11" t="s">
        <v>134</v>
      </c>
      <c r="F11" t="s">
        <v>135</v>
      </c>
      <c r="H11" t="str">
        <f t="shared" si="0"/>
        <v>3topo</v>
      </c>
    </row>
    <row r="12" spans="1:8" x14ac:dyDescent="0.45">
      <c r="A12">
        <v>3</v>
      </c>
      <c r="B12" t="s">
        <v>109</v>
      </c>
      <c r="C12" t="s">
        <v>668</v>
      </c>
      <c r="D12" t="s">
        <v>138</v>
      </c>
      <c r="E12" t="s">
        <v>686</v>
      </c>
      <c r="F12" t="s">
        <v>687</v>
      </c>
      <c r="H12" t="str">
        <f t="shared" si="0"/>
        <v>3map</v>
      </c>
    </row>
    <row r="13" spans="1:8" x14ac:dyDescent="0.45">
      <c r="A13">
        <v>3</v>
      </c>
      <c r="B13" t="s">
        <v>176</v>
      </c>
      <c r="C13" t="s">
        <v>50</v>
      </c>
      <c r="D13" t="s">
        <v>133</v>
      </c>
      <c r="H13" t="str">
        <f t="shared" si="0"/>
        <v>3tile</v>
      </c>
    </row>
    <row r="14" spans="1:8" x14ac:dyDescent="0.45">
      <c r="A14">
        <v>4</v>
      </c>
      <c r="B14" t="s">
        <v>176</v>
      </c>
      <c r="C14" t="s">
        <v>58</v>
      </c>
      <c r="D14" t="s">
        <v>180</v>
      </c>
      <c r="H14" t="str">
        <f t="shared" si="0"/>
        <v>4tile</v>
      </c>
    </row>
    <row r="15" spans="1:8" x14ac:dyDescent="0.45">
      <c r="A15">
        <v>5</v>
      </c>
      <c r="B15" t="s">
        <v>117</v>
      </c>
      <c r="C15" t="s">
        <v>139</v>
      </c>
      <c r="D15" t="s">
        <v>140</v>
      </c>
      <c r="E15" t="s">
        <v>141</v>
      </c>
      <c r="F15" t="s">
        <v>142</v>
      </c>
      <c r="H15" t="str">
        <f t="shared" si="0"/>
        <v>5crag</v>
      </c>
    </row>
    <row r="16" spans="1:8" x14ac:dyDescent="0.45">
      <c r="A16">
        <v>5</v>
      </c>
      <c r="B16" t="s">
        <v>114</v>
      </c>
      <c r="C16" t="s">
        <v>143</v>
      </c>
      <c r="D16" t="s">
        <v>144</v>
      </c>
      <c r="E16" t="s">
        <v>141</v>
      </c>
      <c r="F16" t="s">
        <v>142</v>
      </c>
      <c r="H16" t="str">
        <f t="shared" si="0"/>
        <v>5topo</v>
      </c>
    </row>
    <row r="17" spans="1:8" x14ac:dyDescent="0.45">
      <c r="A17">
        <v>5</v>
      </c>
      <c r="B17" t="s">
        <v>109</v>
      </c>
      <c r="C17" t="s">
        <v>669</v>
      </c>
      <c r="D17" t="s">
        <v>145</v>
      </c>
      <c r="E17" t="s">
        <v>686</v>
      </c>
      <c r="F17" t="s">
        <v>687</v>
      </c>
      <c r="H17" t="str">
        <f t="shared" si="0"/>
        <v>5map</v>
      </c>
    </row>
    <row r="18" spans="1:8" x14ac:dyDescent="0.45">
      <c r="A18">
        <v>5</v>
      </c>
      <c r="B18" t="s">
        <v>176</v>
      </c>
      <c r="C18" t="s">
        <v>69</v>
      </c>
      <c r="D18" t="s">
        <v>140</v>
      </c>
      <c r="E18" t="s">
        <v>141</v>
      </c>
      <c r="H18" t="str">
        <f t="shared" si="0"/>
        <v>5tile</v>
      </c>
    </row>
    <row r="19" spans="1:8" x14ac:dyDescent="0.45">
      <c r="A19">
        <v>6</v>
      </c>
      <c r="B19" t="s">
        <v>117</v>
      </c>
      <c r="C19" t="s">
        <v>146</v>
      </c>
      <c r="D19" t="s">
        <v>147</v>
      </c>
      <c r="E19" t="s">
        <v>148</v>
      </c>
      <c r="F19" t="s">
        <v>149</v>
      </c>
      <c r="H19" t="str">
        <f t="shared" si="0"/>
        <v>6crag</v>
      </c>
    </row>
    <row r="20" spans="1:8" x14ac:dyDescent="0.45">
      <c r="A20">
        <v>6</v>
      </c>
      <c r="B20" t="s">
        <v>114</v>
      </c>
      <c r="C20" t="s">
        <v>150</v>
      </c>
      <c r="D20" t="s">
        <v>151</v>
      </c>
      <c r="E20" t="s">
        <v>152</v>
      </c>
      <c r="F20" t="s">
        <v>130</v>
      </c>
      <c r="H20" t="str">
        <f t="shared" si="0"/>
        <v>6topo</v>
      </c>
    </row>
    <row r="21" spans="1:8" x14ac:dyDescent="0.45">
      <c r="A21">
        <v>6</v>
      </c>
      <c r="B21" t="s">
        <v>109</v>
      </c>
      <c r="C21" t="s">
        <v>656</v>
      </c>
      <c r="D21" t="s">
        <v>153</v>
      </c>
      <c r="E21" t="s">
        <v>686</v>
      </c>
      <c r="F21" t="s">
        <v>687</v>
      </c>
      <c r="H21" t="str">
        <f t="shared" si="0"/>
        <v>6map</v>
      </c>
    </row>
    <row r="22" spans="1:8" x14ac:dyDescent="0.45">
      <c r="A22">
        <v>6</v>
      </c>
      <c r="B22" t="s">
        <v>176</v>
      </c>
      <c r="C22" t="s">
        <v>78</v>
      </c>
      <c r="D22" t="s">
        <v>147</v>
      </c>
      <c r="H22" t="str">
        <f t="shared" si="0"/>
        <v>6tile</v>
      </c>
    </row>
    <row r="23" spans="1:8" x14ac:dyDescent="0.45">
      <c r="A23">
        <v>7</v>
      </c>
      <c r="B23" t="s">
        <v>117</v>
      </c>
      <c r="C23" t="s">
        <v>154</v>
      </c>
      <c r="D23" t="s">
        <v>175</v>
      </c>
      <c r="E23" t="s">
        <v>155</v>
      </c>
      <c r="F23" t="s">
        <v>149</v>
      </c>
      <c r="H23" t="str">
        <f t="shared" si="0"/>
        <v>7crag</v>
      </c>
    </row>
    <row r="24" spans="1:8" x14ac:dyDescent="0.45">
      <c r="A24">
        <v>7</v>
      </c>
      <c r="B24" t="s">
        <v>114</v>
      </c>
      <c r="C24" t="s">
        <v>156</v>
      </c>
      <c r="D24" t="s">
        <v>157</v>
      </c>
      <c r="E24" t="s">
        <v>158</v>
      </c>
      <c r="F24" t="s">
        <v>159</v>
      </c>
      <c r="H24" t="str">
        <f t="shared" si="0"/>
        <v>7topo</v>
      </c>
    </row>
    <row r="25" spans="1:8" x14ac:dyDescent="0.45">
      <c r="A25">
        <v>7</v>
      </c>
      <c r="B25" t="s">
        <v>109</v>
      </c>
      <c r="C25" t="s">
        <v>670</v>
      </c>
      <c r="D25" t="s">
        <v>160</v>
      </c>
      <c r="E25" t="s">
        <v>686</v>
      </c>
      <c r="F25" t="s">
        <v>687</v>
      </c>
      <c r="H25" t="str">
        <f t="shared" si="0"/>
        <v>7map</v>
      </c>
    </row>
    <row r="26" spans="1:8" x14ac:dyDescent="0.45">
      <c r="A26">
        <v>7</v>
      </c>
      <c r="B26" t="s">
        <v>176</v>
      </c>
      <c r="C26" t="s">
        <v>88</v>
      </c>
      <c r="D26" t="s">
        <v>181</v>
      </c>
      <c r="E26" t="s">
        <v>155</v>
      </c>
      <c r="F26" t="s">
        <v>149</v>
      </c>
      <c r="H26" t="str">
        <f t="shared" si="0"/>
        <v>7tile</v>
      </c>
    </row>
    <row r="27" spans="1:8" x14ac:dyDescent="0.45">
      <c r="A27">
        <v>8</v>
      </c>
      <c r="B27" t="s">
        <v>117</v>
      </c>
      <c r="C27" t="s">
        <v>161</v>
      </c>
      <c r="D27" t="s">
        <v>162</v>
      </c>
      <c r="E27" t="s">
        <v>163</v>
      </c>
      <c r="F27" t="s">
        <v>164</v>
      </c>
      <c r="H27" t="str">
        <f t="shared" si="0"/>
        <v>8crag</v>
      </c>
    </row>
    <row r="28" spans="1:8" x14ac:dyDescent="0.45">
      <c r="A28">
        <v>8</v>
      </c>
      <c r="B28" t="s">
        <v>114</v>
      </c>
      <c r="C28" t="s">
        <v>408</v>
      </c>
      <c r="D28" t="s">
        <v>165</v>
      </c>
      <c r="E28" t="s">
        <v>166</v>
      </c>
      <c r="F28" t="s">
        <v>167</v>
      </c>
      <c r="H28" t="str">
        <f t="shared" si="0"/>
        <v>8topo</v>
      </c>
    </row>
    <row r="29" spans="1:8" x14ac:dyDescent="0.45">
      <c r="A29">
        <v>8</v>
      </c>
      <c r="B29" t="s">
        <v>109</v>
      </c>
      <c r="C29" t="s">
        <v>671</v>
      </c>
      <c r="D29" t="s">
        <v>145</v>
      </c>
      <c r="E29" t="s">
        <v>686</v>
      </c>
      <c r="F29" t="s">
        <v>687</v>
      </c>
      <c r="H29" t="str">
        <f t="shared" si="0"/>
        <v>8map</v>
      </c>
    </row>
    <row r="30" spans="1:8" x14ac:dyDescent="0.45">
      <c r="A30">
        <v>8</v>
      </c>
      <c r="B30" t="s">
        <v>176</v>
      </c>
      <c r="C30" t="s">
        <v>94</v>
      </c>
      <c r="D30" t="s">
        <v>162</v>
      </c>
      <c r="E30" t="s">
        <v>178</v>
      </c>
      <c r="H30" t="str">
        <f t="shared" si="0"/>
        <v>8tile</v>
      </c>
    </row>
    <row r="31" spans="1:8" x14ac:dyDescent="0.45">
      <c r="A31">
        <v>9</v>
      </c>
      <c r="B31" t="s">
        <v>109</v>
      </c>
      <c r="C31" t="s">
        <v>673</v>
      </c>
      <c r="D31" t="s">
        <v>525</v>
      </c>
      <c r="E31" t="s">
        <v>686</v>
      </c>
      <c r="F31" t="s">
        <v>687</v>
      </c>
      <c r="H31" t="str">
        <f t="shared" si="0"/>
        <v>9map</v>
      </c>
    </row>
    <row r="32" spans="1:8" x14ac:dyDescent="0.45">
      <c r="A32">
        <v>9</v>
      </c>
      <c r="B32" t="s">
        <v>176</v>
      </c>
      <c r="C32" t="s">
        <v>98</v>
      </c>
      <c r="D32" t="s">
        <v>183</v>
      </c>
      <c r="E32" t="s">
        <v>179</v>
      </c>
      <c r="F32" t="s">
        <v>286</v>
      </c>
      <c r="H32" t="str">
        <f t="shared" si="0"/>
        <v>9tile</v>
      </c>
    </row>
    <row r="33" spans="1:8" x14ac:dyDescent="0.45">
      <c r="A33">
        <v>9</v>
      </c>
      <c r="B33" t="s">
        <v>114</v>
      </c>
      <c r="C33" t="s">
        <v>534</v>
      </c>
      <c r="D33" t="s">
        <v>522</v>
      </c>
      <c r="E33" t="s">
        <v>521</v>
      </c>
      <c r="F33" t="s">
        <v>520</v>
      </c>
      <c r="H33" t="str">
        <f t="shared" si="0"/>
        <v>9topo</v>
      </c>
    </row>
    <row r="34" spans="1:8" x14ac:dyDescent="0.45">
      <c r="A34">
        <v>9</v>
      </c>
      <c r="B34" t="s">
        <v>117</v>
      </c>
      <c r="C34" t="s">
        <v>533</v>
      </c>
      <c r="D34" t="s">
        <v>523</v>
      </c>
      <c r="E34" t="s">
        <v>524</v>
      </c>
      <c r="F34" t="s">
        <v>286</v>
      </c>
      <c r="H34" t="str">
        <f t="shared" si="0"/>
        <v>9crag</v>
      </c>
    </row>
    <row r="35" spans="1:8" x14ac:dyDescent="0.45">
      <c r="A35">
        <v>10</v>
      </c>
      <c r="B35" t="s">
        <v>117</v>
      </c>
      <c r="C35" t="s">
        <v>168</v>
      </c>
      <c r="D35" t="s">
        <v>169</v>
      </c>
      <c r="E35" t="s">
        <v>170</v>
      </c>
      <c r="F35" t="s">
        <v>171</v>
      </c>
      <c r="H35" t="str">
        <f t="shared" si="0"/>
        <v>10crag</v>
      </c>
    </row>
    <row r="36" spans="1:8" x14ac:dyDescent="0.45">
      <c r="A36">
        <v>10</v>
      </c>
      <c r="B36" t="s">
        <v>114</v>
      </c>
      <c r="C36" t="s">
        <v>172</v>
      </c>
      <c r="D36" t="s">
        <v>173</v>
      </c>
      <c r="E36" t="s">
        <v>170</v>
      </c>
      <c r="F36" t="s">
        <v>171</v>
      </c>
      <c r="H36" t="str">
        <f t="shared" si="0"/>
        <v>10topo</v>
      </c>
    </row>
    <row r="37" spans="1:8" x14ac:dyDescent="0.45">
      <c r="A37">
        <v>10</v>
      </c>
      <c r="B37" t="s">
        <v>176</v>
      </c>
      <c r="C37" t="s">
        <v>101</v>
      </c>
      <c r="D37" t="s">
        <v>182</v>
      </c>
      <c r="H37" t="str">
        <f t="shared" si="0"/>
        <v>10tile</v>
      </c>
    </row>
    <row r="38" spans="1:8" x14ac:dyDescent="0.45">
      <c r="A38">
        <v>10</v>
      </c>
      <c r="B38" t="s">
        <v>109</v>
      </c>
      <c r="C38" t="s">
        <v>672</v>
      </c>
      <c r="D38" t="s">
        <v>174</v>
      </c>
      <c r="E38" t="s">
        <v>686</v>
      </c>
      <c r="F38" t="s">
        <v>687</v>
      </c>
      <c r="H38" t="str">
        <f t="shared" si="0"/>
        <v>10map</v>
      </c>
    </row>
    <row r="39" spans="1:8" x14ac:dyDescent="0.45">
      <c r="A39">
        <v>11</v>
      </c>
      <c r="B39" t="s">
        <v>117</v>
      </c>
      <c r="C39" t="s">
        <v>196</v>
      </c>
      <c r="D39" t="s">
        <v>202</v>
      </c>
      <c r="E39" t="s">
        <v>187</v>
      </c>
      <c r="F39" t="s">
        <v>188</v>
      </c>
      <c r="H39" t="str">
        <f t="shared" si="0"/>
        <v>11crag</v>
      </c>
    </row>
    <row r="40" spans="1:8" x14ac:dyDescent="0.45">
      <c r="A40">
        <v>11</v>
      </c>
      <c r="B40" t="s">
        <v>114</v>
      </c>
      <c r="C40" t="s">
        <v>195</v>
      </c>
      <c r="D40" t="s">
        <v>203</v>
      </c>
      <c r="E40" t="s">
        <v>192</v>
      </c>
      <c r="F40" t="s">
        <v>110</v>
      </c>
      <c r="H40" t="str">
        <f t="shared" si="0"/>
        <v>11topo</v>
      </c>
    </row>
    <row r="41" spans="1:8" x14ac:dyDescent="0.45">
      <c r="A41">
        <v>11</v>
      </c>
      <c r="B41" t="s">
        <v>176</v>
      </c>
      <c r="C41" t="s">
        <v>194</v>
      </c>
      <c r="D41" t="s">
        <v>203</v>
      </c>
      <c r="E41" t="s">
        <v>187</v>
      </c>
      <c r="F41" t="s">
        <v>188</v>
      </c>
      <c r="H41" t="str">
        <f t="shared" si="0"/>
        <v>11tile</v>
      </c>
    </row>
    <row r="42" spans="1:8" x14ac:dyDescent="0.45">
      <c r="A42">
        <v>11</v>
      </c>
      <c r="B42" t="s">
        <v>109</v>
      </c>
      <c r="C42" t="s">
        <v>657</v>
      </c>
      <c r="D42" t="s">
        <v>368</v>
      </c>
      <c r="E42" t="s">
        <v>686</v>
      </c>
      <c r="F42" t="s">
        <v>687</v>
      </c>
      <c r="H42" t="str">
        <f t="shared" si="0"/>
        <v>11map</v>
      </c>
    </row>
    <row r="43" spans="1:8" x14ac:dyDescent="0.45">
      <c r="A43">
        <v>12</v>
      </c>
      <c r="B43" t="s">
        <v>117</v>
      </c>
      <c r="C43" t="s">
        <v>218</v>
      </c>
      <c r="D43" t="s">
        <v>213</v>
      </c>
      <c r="E43" t="s">
        <v>214</v>
      </c>
      <c r="F43" t="s">
        <v>115</v>
      </c>
      <c r="H43" t="str">
        <f t="shared" si="0"/>
        <v>12crag</v>
      </c>
    </row>
    <row r="44" spans="1:8" x14ac:dyDescent="0.45">
      <c r="A44">
        <v>12</v>
      </c>
      <c r="B44" t="s">
        <v>114</v>
      </c>
      <c r="C44" t="s">
        <v>219</v>
      </c>
      <c r="D44" t="s">
        <v>215</v>
      </c>
      <c r="E44" t="s">
        <v>216</v>
      </c>
      <c r="F44" t="s">
        <v>149</v>
      </c>
      <c r="H44" t="str">
        <f t="shared" si="0"/>
        <v>12topo</v>
      </c>
    </row>
    <row r="45" spans="1:8" x14ac:dyDescent="0.45">
      <c r="A45">
        <v>12</v>
      </c>
      <c r="B45" t="s">
        <v>176</v>
      </c>
      <c r="C45" t="s">
        <v>358</v>
      </c>
      <c r="D45" t="s">
        <v>217</v>
      </c>
      <c r="E45" t="s">
        <v>359</v>
      </c>
      <c r="F45" t="s">
        <v>110</v>
      </c>
      <c r="H45" t="str">
        <f t="shared" si="0"/>
        <v>12tile</v>
      </c>
    </row>
    <row r="46" spans="1:8" x14ac:dyDescent="0.45">
      <c r="A46">
        <v>12</v>
      </c>
      <c r="B46" t="s">
        <v>109</v>
      </c>
      <c r="C46" t="s">
        <v>665</v>
      </c>
      <c r="D46" t="s">
        <v>376</v>
      </c>
      <c r="E46" t="s">
        <v>686</v>
      </c>
      <c r="F46" t="s">
        <v>687</v>
      </c>
      <c r="H46" t="str">
        <f t="shared" si="0"/>
        <v>12map</v>
      </c>
    </row>
    <row r="47" spans="1:8" x14ac:dyDescent="0.45">
      <c r="A47">
        <v>13</v>
      </c>
      <c r="B47" t="s">
        <v>176</v>
      </c>
      <c r="C47" t="s">
        <v>227</v>
      </c>
      <c r="D47" t="s">
        <v>229</v>
      </c>
      <c r="E47" t="s">
        <v>230</v>
      </c>
      <c r="F47" t="s">
        <v>226</v>
      </c>
      <c r="H47" t="str">
        <f t="shared" si="0"/>
        <v>13tile</v>
      </c>
    </row>
    <row r="48" spans="1:8" x14ac:dyDescent="0.45">
      <c r="A48">
        <v>13</v>
      </c>
      <c r="B48" t="s">
        <v>117</v>
      </c>
      <c r="C48" t="s">
        <v>228</v>
      </c>
      <c r="D48" t="s">
        <v>229</v>
      </c>
      <c r="E48" t="s">
        <v>230</v>
      </c>
      <c r="F48" t="s">
        <v>226</v>
      </c>
      <c r="H48" t="str">
        <f t="shared" si="0"/>
        <v>13crag</v>
      </c>
    </row>
    <row r="49" spans="1:8" x14ac:dyDescent="0.45">
      <c r="A49">
        <v>13</v>
      </c>
      <c r="B49" t="s">
        <v>114</v>
      </c>
      <c r="C49" t="s">
        <v>233</v>
      </c>
      <c r="D49" t="s">
        <v>234</v>
      </c>
      <c r="E49" t="s">
        <v>235</v>
      </c>
      <c r="F49" t="s">
        <v>236</v>
      </c>
      <c r="H49" t="str">
        <f t="shared" si="0"/>
        <v>13topo</v>
      </c>
    </row>
    <row r="50" spans="1:8" x14ac:dyDescent="0.45">
      <c r="A50">
        <v>13</v>
      </c>
      <c r="B50" t="s">
        <v>109</v>
      </c>
      <c r="C50" t="s">
        <v>674</v>
      </c>
      <c r="D50" t="s">
        <v>406</v>
      </c>
      <c r="E50" t="s">
        <v>686</v>
      </c>
      <c r="F50" t="s">
        <v>687</v>
      </c>
      <c r="H50" t="str">
        <f t="shared" si="0"/>
        <v>13map</v>
      </c>
    </row>
    <row r="51" spans="1:8" x14ac:dyDescent="0.45">
      <c r="A51">
        <v>14</v>
      </c>
      <c r="B51" t="s">
        <v>117</v>
      </c>
      <c r="C51" t="s">
        <v>248</v>
      </c>
      <c r="D51" t="s">
        <v>245</v>
      </c>
      <c r="E51" t="s">
        <v>241</v>
      </c>
      <c r="F51" t="s">
        <v>242</v>
      </c>
      <c r="H51" t="str">
        <f t="shared" si="0"/>
        <v>14crag</v>
      </c>
    </row>
    <row r="52" spans="1:8" x14ac:dyDescent="0.45">
      <c r="A52">
        <v>14</v>
      </c>
      <c r="B52" t="s">
        <v>114</v>
      </c>
      <c r="C52" t="s">
        <v>249</v>
      </c>
      <c r="D52" t="s">
        <v>246</v>
      </c>
      <c r="E52" t="s">
        <v>243</v>
      </c>
      <c r="F52" t="s">
        <v>244</v>
      </c>
      <c r="H52" t="str">
        <f t="shared" si="0"/>
        <v>14topo</v>
      </c>
    </row>
    <row r="53" spans="1:8" x14ac:dyDescent="0.45">
      <c r="A53">
        <v>14</v>
      </c>
      <c r="B53" t="s">
        <v>176</v>
      </c>
      <c r="C53" t="s">
        <v>250</v>
      </c>
      <c r="D53" t="s">
        <v>247</v>
      </c>
      <c r="E53" t="s">
        <v>243</v>
      </c>
      <c r="F53" t="s">
        <v>244</v>
      </c>
      <c r="H53" t="str">
        <f t="shared" si="0"/>
        <v>14tile</v>
      </c>
    </row>
    <row r="54" spans="1:8" x14ac:dyDescent="0.45">
      <c r="A54">
        <v>14</v>
      </c>
      <c r="B54" t="s">
        <v>109</v>
      </c>
      <c r="C54" t="s">
        <v>675</v>
      </c>
      <c r="D54" t="s">
        <v>374</v>
      </c>
      <c r="E54" t="s">
        <v>686</v>
      </c>
      <c r="F54" t="s">
        <v>687</v>
      </c>
      <c r="H54" t="str">
        <f t="shared" si="0"/>
        <v>14map</v>
      </c>
    </row>
    <row r="55" spans="1:8" x14ac:dyDescent="0.45">
      <c r="A55">
        <v>15</v>
      </c>
      <c r="B55" t="s">
        <v>114</v>
      </c>
      <c r="C55" t="s">
        <v>287</v>
      </c>
      <c r="D55" t="s">
        <v>274</v>
      </c>
      <c r="E55" t="s">
        <v>275</v>
      </c>
      <c r="F55" t="s">
        <v>283</v>
      </c>
      <c r="H55" t="str">
        <f t="shared" si="0"/>
        <v>15topo</v>
      </c>
    </row>
    <row r="56" spans="1:8" x14ac:dyDescent="0.45">
      <c r="A56">
        <v>15</v>
      </c>
      <c r="B56" t="s">
        <v>176</v>
      </c>
      <c r="C56" t="s">
        <v>280</v>
      </c>
      <c r="D56" t="s">
        <v>281</v>
      </c>
      <c r="E56" t="s">
        <v>282</v>
      </c>
      <c r="F56" t="s">
        <v>283</v>
      </c>
      <c r="H56" t="str">
        <f t="shared" si="0"/>
        <v>15tile</v>
      </c>
    </row>
    <row r="57" spans="1:8" x14ac:dyDescent="0.45">
      <c r="A57">
        <v>15</v>
      </c>
      <c r="B57" t="s">
        <v>117</v>
      </c>
      <c r="C57" t="s">
        <v>288</v>
      </c>
      <c r="D57" t="s">
        <v>284</v>
      </c>
      <c r="E57" t="s">
        <v>285</v>
      </c>
      <c r="F57" t="s">
        <v>286</v>
      </c>
      <c r="H57" t="str">
        <f t="shared" ref="H57:H60" si="1">CONCATENATE(A57,B57)</f>
        <v>15crag</v>
      </c>
    </row>
    <row r="58" spans="1:8" x14ac:dyDescent="0.45">
      <c r="A58">
        <v>15</v>
      </c>
      <c r="B58" t="s">
        <v>109</v>
      </c>
      <c r="C58" t="s">
        <v>676</v>
      </c>
      <c r="D58" t="s">
        <v>325</v>
      </c>
      <c r="E58" t="s">
        <v>686</v>
      </c>
      <c r="F58" t="s">
        <v>687</v>
      </c>
      <c r="H58" t="str">
        <f t="shared" si="1"/>
        <v>15map</v>
      </c>
    </row>
    <row r="59" spans="1:8" x14ac:dyDescent="0.45">
      <c r="A59">
        <v>16</v>
      </c>
      <c r="B59" t="s">
        <v>117</v>
      </c>
      <c r="C59" t="s">
        <v>346</v>
      </c>
      <c r="D59" t="s">
        <v>338</v>
      </c>
      <c r="E59" t="s">
        <v>336</v>
      </c>
      <c r="F59" t="s">
        <v>337</v>
      </c>
      <c r="H59" t="str">
        <f t="shared" si="1"/>
        <v>16crag</v>
      </c>
    </row>
    <row r="60" spans="1:8" x14ac:dyDescent="0.45">
      <c r="A60">
        <v>16</v>
      </c>
      <c r="B60" t="s">
        <v>114</v>
      </c>
      <c r="C60" t="s">
        <v>347</v>
      </c>
      <c r="D60" t="s">
        <v>343</v>
      </c>
      <c r="E60" t="s">
        <v>344</v>
      </c>
      <c r="F60" t="s">
        <v>110</v>
      </c>
      <c r="H60" t="str">
        <f t="shared" si="1"/>
        <v>16topo</v>
      </c>
    </row>
    <row r="61" spans="1:8" x14ac:dyDescent="0.45">
      <c r="A61">
        <v>16</v>
      </c>
      <c r="B61" t="s">
        <v>176</v>
      </c>
      <c r="C61" t="s">
        <v>360</v>
      </c>
      <c r="D61" t="s">
        <v>338</v>
      </c>
      <c r="E61" t="s">
        <v>349</v>
      </c>
      <c r="F61" t="s">
        <v>110</v>
      </c>
      <c r="H61" t="str">
        <f t="shared" ref="H61:H74" si="2">CONCATENATE(A61,B61)</f>
        <v>16tile</v>
      </c>
    </row>
    <row r="62" spans="1:8" x14ac:dyDescent="0.45">
      <c r="A62">
        <v>16</v>
      </c>
      <c r="B62" t="s">
        <v>109</v>
      </c>
      <c r="C62" t="s">
        <v>661</v>
      </c>
      <c r="D62" t="s">
        <v>375</v>
      </c>
      <c r="E62" t="s">
        <v>686</v>
      </c>
      <c r="F62" t="s">
        <v>687</v>
      </c>
      <c r="H62" t="str">
        <f t="shared" si="2"/>
        <v>16map</v>
      </c>
    </row>
    <row r="63" spans="1:8" x14ac:dyDescent="0.45">
      <c r="A63">
        <v>17</v>
      </c>
      <c r="B63" t="s">
        <v>114</v>
      </c>
      <c r="C63" t="s">
        <v>404</v>
      </c>
      <c r="D63" t="s">
        <v>398</v>
      </c>
      <c r="E63" t="s">
        <v>388</v>
      </c>
      <c r="F63" s="12" t="s">
        <v>389</v>
      </c>
      <c r="H63" t="str">
        <f t="shared" si="2"/>
        <v>17topo</v>
      </c>
    </row>
    <row r="64" spans="1:8" x14ac:dyDescent="0.45">
      <c r="A64">
        <v>17</v>
      </c>
      <c r="B64" t="s">
        <v>117</v>
      </c>
      <c r="C64" t="s">
        <v>403</v>
      </c>
      <c r="D64" t="s">
        <v>400</v>
      </c>
      <c r="E64" t="s">
        <v>399</v>
      </c>
      <c r="F64" t="s">
        <v>115</v>
      </c>
      <c r="H64" t="str">
        <f t="shared" si="2"/>
        <v>17crag</v>
      </c>
    </row>
    <row r="65" spans="1:8" x14ac:dyDescent="0.45">
      <c r="A65">
        <v>17</v>
      </c>
      <c r="B65" t="s">
        <v>176</v>
      </c>
      <c r="C65" t="s">
        <v>401</v>
      </c>
      <c r="D65" t="s">
        <v>402</v>
      </c>
      <c r="E65" t="s">
        <v>399</v>
      </c>
      <c r="F65" t="s">
        <v>115</v>
      </c>
      <c r="H65" t="str">
        <f t="shared" si="2"/>
        <v>17tile</v>
      </c>
    </row>
    <row r="66" spans="1:8" x14ac:dyDescent="0.45">
      <c r="A66">
        <v>17</v>
      </c>
      <c r="B66" t="s">
        <v>109</v>
      </c>
      <c r="C66" t="s">
        <v>654</v>
      </c>
      <c r="D66" t="s">
        <v>405</v>
      </c>
      <c r="E66" t="s">
        <v>686</v>
      </c>
      <c r="F66" t="s">
        <v>687</v>
      </c>
      <c r="H66" t="str">
        <f t="shared" si="2"/>
        <v>17map</v>
      </c>
    </row>
    <row r="67" spans="1:8" x14ac:dyDescent="0.45">
      <c r="A67">
        <v>18</v>
      </c>
      <c r="B67" t="s">
        <v>114</v>
      </c>
      <c r="C67" t="s">
        <v>424</v>
      </c>
      <c r="D67" t="s">
        <v>425</v>
      </c>
      <c r="E67" t="s">
        <v>426</v>
      </c>
      <c r="F67" t="s">
        <v>110</v>
      </c>
      <c r="H67" t="str">
        <f t="shared" si="2"/>
        <v>18topo</v>
      </c>
    </row>
    <row r="68" spans="1:8" x14ac:dyDescent="0.45">
      <c r="A68">
        <v>18</v>
      </c>
      <c r="B68" t="s">
        <v>117</v>
      </c>
      <c r="C68" t="s">
        <v>427</v>
      </c>
      <c r="D68" t="s">
        <v>429</v>
      </c>
      <c r="E68" t="s">
        <v>430</v>
      </c>
      <c r="F68" t="s">
        <v>135</v>
      </c>
      <c r="H68" t="str">
        <f t="shared" si="2"/>
        <v>18crag</v>
      </c>
    </row>
    <row r="69" spans="1:8" x14ac:dyDescent="0.45">
      <c r="A69">
        <v>18</v>
      </c>
      <c r="B69" t="s">
        <v>176</v>
      </c>
      <c r="C69" t="s">
        <v>428</v>
      </c>
      <c r="D69" t="s">
        <v>429</v>
      </c>
      <c r="E69" t="s">
        <v>430</v>
      </c>
      <c r="F69" t="s">
        <v>135</v>
      </c>
      <c r="H69" t="str">
        <f t="shared" si="2"/>
        <v>18tile</v>
      </c>
    </row>
    <row r="70" spans="1:8" x14ac:dyDescent="0.45">
      <c r="A70">
        <v>18</v>
      </c>
      <c r="B70" t="s">
        <v>109</v>
      </c>
      <c r="C70" t="s">
        <v>679</v>
      </c>
      <c r="D70" t="s">
        <v>432</v>
      </c>
      <c r="E70" t="s">
        <v>686</v>
      </c>
      <c r="F70" t="s">
        <v>687</v>
      </c>
      <c r="H70" t="str">
        <f t="shared" si="2"/>
        <v>18map</v>
      </c>
    </row>
    <row r="71" spans="1:8" x14ac:dyDescent="0.45">
      <c r="A71">
        <v>19</v>
      </c>
      <c r="B71" t="s">
        <v>117</v>
      </c>
      <c r="C71" t="s">
        <v>480</v>
      </c>
      <c r="D71" t="s">
        <v>474</v>
      </c>
      <c r="E71" t="s">
        <v>481</v>
      </c>
      <c r="F71" t="s">
        <v>286</v>
      </c>
      <c r="H71" t="str">
        <f t="shared" si="2"/>
        <v>19crag</v>
      </c>
    </row>
    <row r="72" spans="1:8" x14ac:dyDescent="0.45">
      <c r="A72">
        <v>19</v>
      </c>
      <c r="B72" t="s">
        <v>176</v>
      </c>
      <c r="C72" t="s">
        <v>473</v>
      </c>
      <c r="D72" t="s">
        <v>474</v>
      </c>
      <c r="E72" t="s">
        <v>475</v>
      </c>
      <c r="F72" t="s">
        <v>476</v>
      </c>
      <c r="H72" t="str">
        <f t="shared" si="2"/>
        <v>19tile</v>
      </c>
    </row>
    <row r="73" spans="1:8" x14ac:dyDescent="0.45">
      <c r="A73">
        <v>19</v>
      </c>
      <c r="B73" t="s">
        <v>114</v>
      </c>
      <c r="C73" t="s">
        <v>479</v>
      </c>
      <c r="D73" t="s">
        <v>478</v>
      </c>
      <c r="E73" t="s">
        <v>475</v>
      </c>
      <c r="F73" t="s">
        <v>477</v>
      </c>
      <c r="H73" t="str">
        <f t="shared" si="2"/>
        <v>19topo</v>
      </c>
    </row>
    <row r="74" spans="1:8" x14ac:dyDescent="0.45">
      <c r="A74">
        <v>19</v>
      </c>
      <c r="B74" t="s">
        <v>109</v>
      </c>
      <c r="C74" t="s">
        <v>655</v>
      </c>
      <c r="D74" t="s">
        <v>485</v>
      </c>
      <c r="E74" t="s">
        <v>686</v>
      </c>
      <c r="F74" t="s">
        <v>687</v>
      </c>
      <c r="H74" t="str">
        <f t="shared" si="2"/>
        <v>19map</v>
      </c>
    </row>
    <row r="75" spans="1:8" x14ac:dyDescent="0.45">
      <c r="A75">
        <v>20</v>
      </c>
      <c r="B75" t="s">
        <v>117</v>
      </c>
      <c r="C75" t="s">
        <v>468</v>
      </c>
      <c r="D75" t="s">
        <v>459</v>
      </c>
      <c r="E75" t="s">
        <v>460</v>
      </c>
      <c r="F75" s="12" t="s">
        <v>461</v>
      </c>
      <c r="H75" t="str">
        <f t="shared" ref="H75" si="3">CONCATENATE(A75,B75)</f>
        <v>20crag</v>
      </c>
    </row>
    <row r="76" spans="1:8" x14ac:dyDescent="0.45">
      <c r="A76">
        <v>20</v>
      </c>
      <c r="B76" t="s">
        <v>176</v>
      </c>
      <c r="C76" t="s">
        <v>467</v>
      </c>
      <c r="D76" t="s">
        <v>459</v>
      </c>
      <c r="E76" t="s">
        <v>462</v>
      </c>
      <c r="F76" s="12" t="s">
        <v>461</v>
      </c>
      <c r="H76" t="str">
        <f t="shared" ref="H76:H117" si="4">CONCATENATE(A76,B76)</f>
        <v>20tile</v>
      </c>
    </row>
    <row r="77" spans="1:8" x14ac:dyDescent="0.45">
      <c r="A77">
        <v>20</v>
      </c>
      <c r="B77" t="s">
        <v>114</v>
      </c>
      <c r="C77" t="s">
        <v>466</v>
      </c>
      <c r="D77" t="s">
        <v>463</v>
      </c>
      <c r="E77" t="s">
        <v>462</v>
      </c>
      <c r="F77" s="12" t="s">
        <v>464</v>
      </c>
      <c r="H77" t="str">
        <f t="shared" si="4"/>
        <v>20topo</v>
      </c>
    </row>
    <row r="78" spans="1:8" x14ac:dyDescent="0.45">
      <c r="A78">
        <v>20</v>
      </c>
      <c r="B78" t="s">
        <v>109</v>
      </c>
      <c r="C78" t="s">
        <v>677</v>
      </c>
      <c r="D78" t="s">
        <v>469</v>
      </c>
      <c r="E78" t="s">
        <v>686</v>
      </c>
      <c r="F78" t="s">
        <v>687</v>
      </c>
      <c r="H78" t="str">
        <f t="shared" si="4"/>
        <v>20map</v>
      </c>
    </row>
    <row r="79" spans="1:8" x14ac:dyDescent="0.45">
      <c r="A79">
        <v>21</v>
      </c>
      <c r="B79" t="s">
        <v>117</v>
      </c>
      <c r="C79" t="s">
        <v>509</v>
      </c>
      <c r="D79" t="s">
        <v>506</v>
      </c>
      <c r="E79" t="s">
        <v>507</v>
      </c>
      <c r="F79" t="s">
        <v>508</v>
      </c>
      <c r="H79" t="str">
        <f t="shared" si="4"/>
        <v>21crag</v>
      </c>
    </row>
    <row r="80" spans="1:8" x14ac:dyDescent="0.45">
      <c r="A80">
        <v>21</v>
      </c>
      <c r="B80" t="s">
        <v>176</v>
      </c>
      <c r="C80" t="s">
        <v>505</v>
      </c>
      <c r="D80" t="s">
        <v>506</v>
      </c>
      <c r="E80" t="s">
        <v>507</v>
      </c>
      <c r="F80" t="s">
        <v>508</v>
      </c>
      <c r="H80" t="str">
        <f t="shared" si="4"/>
        <v>21tile</v>
      </c>
    </row>
    <row r="81" spans="1:8" x14ac:dyDescent="0.45">
      <c r="A81">
        <v>21</v>
      </c>
      <c r="B81" t="s">
        <v>114</v>
      </c>
      <c r="C81" t="s">
        <v>510</v>
      </c>
      <c r="D81" t="s">
        <v>511</v>
      </c>
      <c r="E81" t="s">
        <v>512</v>
      </c>
      <c r="F81" t="s">
        <v>513</v>
      </c>
      <c r="H81" t="str">
        <f t="shared" si="4"/>
        <v>21topo</v>
      </c>
    </row>
    <row r="82" spans="1:8" x14ac:dyDescent="0.45">
      <c r="A82">
        <v>21</v>
      </c>
      <c r="B82" t="s">
        <v>109</v>
      </c>
      <c r="C82" t="s">
        <v>678</v>
      </c>
      <c r="D82" t="s">
        <v>516</v>
      </c>
      <c r="E82" t="s">
        <v>686</v>
      </c>
      <c r="F82" t="s">
        <v>687</v>
      </c>
      <c r="H82" t="str">
        <f t="shared" si="4"/>
        <v>21map</v>
      </c>
    </row>
    <row r="83" spans="1:8" x14ac:dyDescent="0.45">
      <c r="A83">
        <v>22</v>
      </c>
      <c r="B83" t="s">
        <v>117</v>
      </c>
      <c r="C83" t="s">
        <v>552</v>
      </c>
      <c r="D83" t="s">
        <v>540</v>
      </c>
      <c r="E83" t="s">
        <v>545</v>
      </c>
      <c r="F83" t="s">
        <v>286</v>
      </c>
      <c r="H83" t="str">
        <f t="shared" si="4"/>
        <v>22crag</v>
      </c>
    </row>
    <row r="84" spans="1:8" x14ac:dyDescent="0.45">
      <c r="A84">
        <v>22</v>
      </c>
      <c r="B84" t="s">
        <v>176</v>
      </c>
      <c r="C84" t="s">
        <v>539</v>
      </c>
      <c r="D84" t="s">
        <v>540</v>
      </c>
      <c r="E84" t="s">
        <v>545</v>
      </c>
      <c r="F84" t="s">
        <v>286</v>
      </c>
      <c r="H84" t="str">
        <f t="shared" si="4"/>
        <v>22tile</v>
      </c>
    </row>
    <row r="85" spans="1:8" x14ac:dyDescent="0.45">
      <c r="A85">
        <v>22</v>
      </c>
      <c r="B85" t="s">
        <v>114</v>
      </c>
      <c r="C85" t="s">
        <v>553</v>
      </c>
      <c r="D85" s="2" t="s">
        <v>548</v>
      </c>
      <c r="E85" t="s">
        <v>546</v>
      </c>
      <c r="F85" t="s">
        <v>547</v>
      </c>
      <c r="H85" t="str">
        <f t="shared" si="4"/>
        <v>22topo</v>
      </c>
    </row>
    <row r="86" spans="1:8" x14ac:dyDescent="0.45">
      <c r="A86">
        <v>22</v>
      </c>
      <c r="B86" t="s">
        <v>109</v>
      </c>
      <c r="C86" t="s">
        <v>664</v>
      </c>
      <c r="D86" t="s">
        <v>554</v>
      </c>
      <c r="E86" t="s">
        <v>686</v>
      </c>
      <c r="F86" t="s">
        <v>687</v>
      </c>
      <c r="H86" t="str">
        <f t="shared" si="4"/>
        <v>22map</v>
      </c>
    </row>
    <row r="87" spans="1:8" x14ac:dyDescent="0.45">
      <c r="A87">
        <v>23</v>
      </c>
      <c r="B87" t="s">
        <v>117</v>
      </c>
      <c r="C87" t="s">
        <v>564</v>
      </c>
      <c r="D87" t="s">
        <v>565</v>
      </c>
      <c r="E87" t="s">
        <v>566</v>
      </c>
      <c r="F87" t="s">
        <v>567</v>
      </c>
      <c r="H87" t="str">
        <f t="shared" si="4"/>
        <v>23crag</v>
      </c>
    </row>
    <row r="88" spans="1:8" x14ac:dyDescent="0.45">
      <c r="A88">
        <v>23</v>
      </c>
      <c r="B88" t="s">
        <v>176</v>
      </c>
      <c r="C88" t="s">
        <v>568</v>
      </c>
      <c r="D88" t="s">
        <v>565</v>
      </c>
      <c r="E88" t="s">
        <v>569</v>
      </c>
      <c r="F88" t="s">
        <v>115</v>
      </c>
      <c r="H88" t="str">
        <f t="shared" si="4"/>
        <v>23tile</v>
      </c>
    </row>
    <row r="89" spans="1:8" x14ac:dyDescent="0.45">
      <c r="A89">
        <v>23</v>
      </c>
      <c r="B89" t="s">
        <v>114</v>
      </c>
      <c r="C89" t="s">
        <v>571</v>
      </c>
      <c r="D89" t="s">
        <v>570</v>
      </c>
      <c r="E89" t="s">
        <v>569</v>
      </c>
      <c r="F89" t="s">
        <v>520</v>
      </c>
      <c r="H89" t="str">
        <f t="shared" si="4"/>
        <v>23topo</v>
      </c>
    </row>
    <row r="90" spans="1:8" x14ac:dyDescent="0.45">
      <c r="A90">
        <v>23</v>
      </c>
      <c r="B90" t="s">
        <v>109</v>
      </c>
      <c r="C90" t="s">
        <v>662</v>
      </c>
      <c r="D90" t="s">
        <v>572</v>
      </c>
      <c r="E90" t="s">
        <v>686</v>
      </c>
      <c r="F90" t="s">
        <v>687</v>
      </c>
      <c r="H90" t="str">
        <f t="shared" si="4"/>
        <v>23map</v>
      </c>
    </row>
    <row r="91" spans="1:8" x14ac:dyDescent="0.45">
      <c r="A91">
        <v>24</v>
      </c>
      <c r="B91" t="s">
        <v>114</v>
      </c>
      <c r="C91" t="s">
        <v>591</v>
      </c>
      <c r="D91" t="s">
        <v>590</v>
      </c>
      <c r="E91" s="28" t="s">
        <v>585</v>
      </c>
      <c r="F91" t="s">
        <v>586</v>
      </c>
      <c r="H91" t="str">
        <f t="shared" si="4"/>
        <v>24topo</v>
      </c>
    </row>
    <row r="92" spans="1:8" x14ac:dyDescent="0.45">
      <c r="A92">
        <v>24</v>
      </c>
      <c r="B92" t="s">
        <v>117</v>
      </c>
      <c r="C92" t="s">
        <v>592</v>
      </c>
      <c r="D92" t="s">
        <v>589</v>
      </c>
      <c r="E92" t="s">
        <v>587</v>
      </c>
      <c r="F92" t="s">
        <v>588</v>
      </c>
      <c r="H92" t="str">
        <f t="shared" si="4"/>
        <v>24crag</v>
      </c>
    </row>
    <row r="93" spans="1:8" x14ac:dyDescent="0.45">
      <c r="A93">
        <v>24</v>
      </c>
      <c r="B93" t="s">
        <v>176</v>
      </c>
      <c r="C93" t="s">
        <v>593</v>
      </c>
      <c r="D93" t="s">
        <v>589</v>
      </c>
      <c r="E93" s="28" t="s">
        <v>585</v>
      </c>
      <c r="F93" t="s">
        <v>586</v>
      </c>
      <c r="H93" t="str">
        <f t="shared" si="4"/>
        <v>24tile</v>
      </c>
    </row>
    <row r="94" spans="1:8" x14ac:dyDescent="0.45">
      <c r="A94">
        <v>24</v>
      </c>
      <c r="B94" t="s">
        <v>109</v>
      </c>
      <c r="C94" t="s">
        <v>653</v>
      </c>
      <c r="D94" t="s">
        <v>596</v>
      </c>
      <c r="E94" t="s">
        <v>686</v>
      </c>
      <c r="F94" t="s">
        <v>687</v>
      </c>
      <c r="H94" t="str">
        <f t="shared" si="4"/>
        <v>24map</v>
      </c>
    </row>
    <row r="95" spans="1:8" x14ac:dyDescent="0.45">
      <c r="A95">
        <v>25</v>
      </c>
      <c r="B95" t="s">
        <v>117</v>
      </c>
      <c r="C95" t="s">
        <v>625</v>
      </c>
      <c r="D95" t="s">
        <v>626</v>
      </c>
      <c r="E95" t="s">
        <v>627</v>
      </c>
      <c r="F95" t="s">
        <v>628</v>
      </c>
      <c r="H95" t="str">
        <f t="shared" si="4"/>
        <v>25crag</v>
      </c>
    </row>
    <row r="96" spans="1:8" x14ac:dyDescent="0.45">
      <c r="A96">
        <v>25</v>
      </c>
      <c r="B96" t="s">
        <v>176</v>
      </c>
      <c r="C96" t="s">
        <v>629</v>
      </c>
      <c r="D96" t="s">
        <v>626</v>
      </c>
      <c r="E96" t="s">
        <v>627</v>
      </c>
      <c r="F96" t="s">
        <v>628</v>
      </c>
      <c r="H96" t="str">
        <f t="shared" si="4"/>
        <v>25tile</v>
      </c>
    </row>
    <row r="97" spans="1:8" x14ac:dyDescent="0.45">
      <c r="A97">
        <v>25</v>
      </c>
      <c r="B97" t="s">
        <v>109</v>
      </c>
      <c r="C97" t="s">
        <v>663</v>
      </c>
      <c r="D97" t="s">
        <v>630</v>
      </c>
      <c r="E97" t="s">
        <v>686</v>
      </c>
      <c r="F97" t="s">
        <v>687</v>
      </c>
      <c r="H97" t="str">
        <f t="shared" si="4"/>
        <v>25map</v>
      </c>
    </row>
    <row r="98" spans="1:8" x14ac:dyDescent="0.45">
      <c r="A98">
        <v>25</v>
      </c>
      <c r="B98" t="s">
        <v>114</v>
      </c>
      <c r="C98" t="s">
        <v>631</v>
      </c>
      <c r="D98" t="s">
        <v>632</v>
      </c>
      <c r="E98" t="s">
        <v>633</v>
      </c>
      <c r="F98" t="s">
        <v>634</v>
      </c>
      <c r="H98" t="str">
        <f t="shared" si="4"/>
        <v>25topo</v>
      </c>
    </row>
    <row r="99" spans="1:8" x14ac:dyDescent="0.45">
      <c r="A99">
        <v>26</v>
      </c>
      <c r="B99" t="s">
        <v>117</v>
      </c>
      <c r="C99" t="s">
        <v>642</v>
      </c>
      <c r="D99" t="s">
        <v>643</v>
      </c>
      <c r="E99" t="s">
        <v>644</v>
      </c>
      <c r="F99" t="s">
        <v>645</v>
      </c>
      <c r="H99" t="str">
        <f t="shared" si="4"/>
        <v>26crag</v>
      </c>
    </row>
    <row r="100" spans="1:8" x14ac:dyDescent="0.45">
      <c r="A100">
        <v>26</v>
      </c>
      <c r="B100" t="s">
        <v>176</v>
      </c>
      <c r="C100" t="s">
        <v>646</v>
      </c>
      <c r="D100" t="s">
        <v>643</v>
      </c>
      <c r="E100" t="s">
        <v>644</v>
      </c>
      <c r="F100" t="s">
        <v>645</v>
      </c>
      <c r="H100" t="str">
        <f t="shared" si="4"/>
        <v>26tile</v>
      </c>
    </row>
    <row r="101" spans="1:8" x14ac:dyDescent="0.45">
      <c r="A101">
        <v>26</v>
      </c>
      <c r="B101" t="s">
        <v>114</v>
      </c>
      <c r="C101" t="s">
        <v>649</v>
      </c>
      <c r="D101" t="s">
        <v>650</v>
      </c>
      <c r="E101" t="s">
        <v>647</v>
      </c>
      <c r="F101" t="s">
        <v>648</v>
      </c>
      <c r="H101" t="str">
        <f t="shared" si="4"/>
        <v>26topo</v>
      </c>
    </row>
    <row r="102" spans="1:8" x14ac:dyDescent="0.45">
      <c r="A102">
        <v>26</v>
      </c>
      <c r="B102" t="s">
        <v>109</v>
      </c>
      <c r="C102" t="s">
        <v>684</v>
      </c>
      <c r="D102" t="s">
        <v>685</v>
      </c>
      <c r="E102" t="s">
        <v>686</v>
      </c>
      <c r="F102" t="s">
        <v>687</v>
      </c>
      <c r="H102" t="str">
        <f t="shared" si="4"/>
        <v>26map</v>
      </c>
    </row>
    <row r="103" spans="1:8" x14ac:dyDescent="0.45">
      <c r="A103">
        <v>12</v>
      </c>
      <c r="B103" t="s">
        <v>708</v>
      </c>
      <c r="C103" t="s">
        <v>711</v>
      </c>
      <c r="D103" t="s">
        <v>709</v>
      </c>
      <c r="E103" s="13" t="s">
        <v>710</v>
      </c>
      <c r="F103" t="s">
        <v>171</v>
      </c>
      <c r="H103" t="str">
        <f t="shared" si="4"/>
        <v>12super</v>
      </c>
    </row>
    <row r="114" spans="8:8" x14ac:dyDescent="0.45">
      <c r="H114" t="str">
        <f t="shared" si="4"/>
        <v/>
      </c>
    </row>
    <row r="115" spans="8:8" x14ac:dyDescent="0.45">
      <c r="H115" t="str">
        <f t="shared" si="4"/>
        <v/>
      </c>
    </row>
    <row r="116" spans="8:8" x14ac:dyDescent="0.45">
      <c r="H116" t="str">
        <f t="shared" si="4"/>
        <v/>
      </c>
    </row>
    <row r="117" spans="8:8" x14ac:dyDescent="0.45">
      <c r="H117" t="str">
        <f t="shared" si="4"/>
        <v/>
      </c>
    </row>
  </sheetData>
  <autoFilter ref="A1:F102" xr:uid="{BFB1D3BA-7B83-4CA6-BA2B-968EDE266848}">
    <sortState ref="A2:F102">
      <sortCondition ref="A1:A102"/>
    </sortState>
  </autoFilter>
  <hyperlinks>
    <hyperlink ref="E103" r:id="rId1" xr:uid="{0A321C65-D310-4F4B-93FB-7FA86D5B9B94}"/>
  </hyperlinks>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58989-DB9B-42B8-8BEA-AD863D94E91D}">
  <dimension ref="A1:I28"/>
  <sheetViews>
    <sheetView topLeftCell="A10" zoomScale="116" workbookViewId="0">
      <selection activeCell="F28" sqref="F28"/>
    </sheetView>
  </sheetViews>
  <sheetFormatPr defaultRowHeight="14.25" x14ac:dyDescent="0.45"/>
  <cols>
    <col min="1" max="1" width="10.265625" customWidth="1"/>
    <col min="2" max="2" width="20.265625" customWidth="1"/>
    <col min="3" max="3" width="34.1328125" customWidth="1"/>
    <col min="4" max="4" width="10.3984375" bestFit="1" customWidth="1"/>
    <col min="6" max="6" width="27.265625" customWidth="1"/>
    <col min="7" max="7" width="45" customWidth="1"/>
    <col min="8" max="8" width="7.1328125" customWidth="1"/>
  </cols>
  <sheetData>
    <row r="1" spans="1:9" x14ac:dyDescent="0.45">
      <c r="A1" t="s">
        <v>123</v>
      </c>
      <c r="B1" t="s">
        <v>253</v>
      </c>
      <c r="C1" t="s">
        <v>254</v>
      </c>
      <c r="D1" t="s">
        <v>122</v>
      </c>
      <c r="E1" t="s">
        <v>255</v>
      </c>
      <c r="F1" t="s">
        <v>292</v>
      </c>
      <c r="G1" t="s">
        <v>291</v>
      </c>
      <c r="H1" t="s">
        <v>335</v>
      </c>
      <c r="I1" t="s">
        <v>279</v>
      </c>
    </row>
    <row r="2" spans="1:9" x14ac:dyDescent="0.45">
      <c r="A2" s="4">
        <v>2</v>
      </c>
      <c r="B2" s="6" t="s">
        <v>260</v>
      </c>
      <c r="C2" t="s">
        <v>256</v>
      </c>
      <c r="D2" t="s">
        <v>257</v>
      </c>
      <c r="E2">
        <v>206</v>
      </c>
      <c r="F2" s="7" t="s">
        <v>293</v>
      </c>
      <c r="G2" t="s">
        <v>294</v>
      </c>
      <c r="H2" t="s">
        <v>574</v>
      </c>
      <c r="I2">
        <v>24.99</v>
      </c>
    </row>
    <row r="3" spans="1:9" x14ac:dyDescent="0.45">
      <c r="A3" s="4">
        <v>1</v>
      </c>
      <c r="B3" s="6" t="s">
        <v>259</v>
      </c>
      <c r="C3" t="s">
        <v>258</v>
      </c>
      <c r="D3" t="s">
        <v>257</v>
      </c>
      <c r="E3">
        <v>266</v>
      </c>
      <c r="F3" t="s">
        <v>300</v>
      </c>
      <c r="G3" t="s">
        <v>299</v>
      </c>
      <c r="H3" t="s">
        <v>575</v>
      </c>
      <c r="I3">
        <v>25</v>
      </c>
    </row>
    <row r="4" spans="1:9" x14ac:dyDescent="0.45">
      <c r="A4" s="4">
        <v>3</v>
      </c>
      <c r="B4" s="6" t="s">
        <v>267</v>
      </c>
      <c r="C4" t="s">
        <v>261</v>
      </c>
      <c r="D4" t="s">
        <v>257</v>
      </c>
      <c r="E4">
        <v>149</v>
      </c>
      <c r="F4" t="s">
        <v>304</v>
      </c>
      <c r="G4" t="s">
        <v>303</v>
      </c>
      <c r="H4" s="13" t="s">
        <v>576</v>
      </c>
      <c r="I4">
        <v>24.99</v>
      </c>
    </row>
    <row r="5" spans="1:9" x14ac:dyDescent="0.45">
      <c r="A5" s="4">
        <v>4</v>
      </c>
      <c r="B5" s="6" t="s">
        <v>269</v>
      </c>
      <c r="C5" t="s">
        <v>262</v>
      </c>
      <c r="D5" t="s">
        <v>257</v>
      </c>
      <c r="E5">
        <v>169</v>
      </c>
    </row>
    <row r="6" spans="1:9" x14ac:dyDescent="0.45">
      <c r="A6" s="4">
        <v>5</v>
      </c>
      <c r="B6" t="s">
        <v>278</v>
      </c>
      <c r="C6" t="s">
        <v>263</v>
      </c>
      <c r="D6" t="s">
        <v>257</v>
      </c>
      <c r="E6">
        <v>80</v>
      </c>
      <c r="F6" t="s">
        <v>327</v>
      </c>
      <c r="G6" t="s">
        <v>326</v>
      </c>
      <c r="H6" t="s">
        <v>577</v>
      </c>
      <c r="I6">
        <v>20</v>
      </c>
    </row>
    <row r="7" spans="1:9" x14ac:dyDescent="0.45">
      <c r="A7" s="4">
        <v>6</v>
      </c>
      <c r="B7" s="6" t="s">
        <v>268</v>
      </c>
      <c r="C7" t="s">
        <v>264</v>
      </c>
      <c r="D7" t="s">
        <v>257</v>
      </c>
      <c r="E7">
        <v>175</v>
      </c>
      <c r="F7" t="s">
        <v>333</v>
      </c>
      <c r="G7" s="10" t="s">
        <v>332</v>
      </c>
      <c r="H7" t="s">
        <v>334</v>
      </c>
      <c r="I7">
        <v>29.95</v>
      </c>
    </row>
    <row r="8" spans="1:9" x14ac:dyDescent="0.45">
      <c r="A8" s="4">
        <v>7</v>
      </c>
      <c r="B8" s="6" t="s">
        <v>267</v>
      </c>
      <c r="C8" t="s">
        <v>261</v>
      </c>
      <c r="D8" t="s">
        <v>257</v>
      </c>
      <c r="E8">
        <v>191</v>
      </c>
      <c r="F8" t="s">
        <v>305</v>
      </c>
      <c r="G8" t="s">
        <v>303</v>
      </c>
      <c r="H8" s="13" t="s">
        <v>576</v>
      </c>
      <c r="I8">
        <v>24.99</v>
      </c>
    </row>
    <row r="9" spans="1:9" x14ac:dyDescent="0.45">
      <c r="A9" s="4">
        <v>8</v>
      </c>
      <c r="B9" s="6" t="s">
        <v>260</v>
      </c>
      <c r="C9" t="s">
        <v>256</v>
      </c>
      <c r="D9" t="s">
        <v>257</v>
      </c>
      <c r="E9">
        <v>104</v>
      </c>
      <c r="F9" t="s">
        <v>301</v>
      </c>
      <c r="G9" t="s">
        <v>294</v>
      </c>
      <c r="H9" t="s">
        <v>574</v>
      </c>
      <c r="I9">
        <v>24.99</v>
      </c>
    </row>
    <row r="10" spans="1:9" x14ac:dyDescent="0.45">
      <c r="A10" s="4">
        <v>9</v>
      </c>
      <c r="B10" s="6" t="s">
        <v>266</v>
      </c>
      <c r="C10" t="s">
        <v>265</v>
      </c>
      <c r="D10" t="s">
        <v>257</v>
      </c>
      <c r="E10">
        <v>34</v>
      </c>
      <c r="F10" s="3" t="s">
        <v>536</v>
      </c>
      <c r="G10" t="s">
        <v>528</v>
      </c>
      <c r="H10" t="s">
        <v>609</v>
      </c>
      <c r="I10">
        <v>34.950000000000003</v>
      </c>
    </row>
    <row r="11" spans="1:9" x14ac:dyDescent="0.45">
      <c r="A11" s="5">
        <v>10</v>
      </c>
      <c r="B11" s="6" t="s">
        <v>260</v>
      </c>
      <c r="C11" t="s">
        <v>256</v>
      </c>
      <c r="D11" t="s">
        <v>257</v>
      </c>
      <c r="E11">
        <v>128</v>
      </c>
      <c r="F11" s="7" t="s">
        <v>302</v>
      </c>
      <c r="G11" t="s">
        <v>294</v>
      </c>
      <c r="H11" t="s">
        <v>574</v>
      </c>
      <c r="I11">
        <v>24.99</v>
      </c>
    </row>
    <row r="12" spans="1:9" x14ac:dyDescent="0.45">
      <c r="A12" s="4">
        <v>13</v>
      </c>
      <c r="B12" t="s">
        <v>278</v>
      </c>
      <c r="C12" t="s">
        <v>263</v>
      </c>
      <c r="D12" t="s">
        <v>257</v>
      </c>
      <c r="E12">
        <v>80</v>
      </c>
      <c r="F12" s="3" t="s">
        <v>328</v>
      </c>
      <c r="G12" t="s">
        <v>326</v>
      </c>
      <c r="H12" t="s">
        <v>577</v>
      </c>
      <c r="I12">
        <v>20</v>
      </c>
    </row>
    <row r="13" spans="1:9" x14ac:dyDescent="0.45">
      <c r="A13" s="4">
        <v>16</v>
      </c>
      <c r="B13" s="6" t="s">
        <v>267</v>
      </c>
      <c r="C13" t="s">
        <v>261</v>
      </c>
      <c r="D13" t="s">
        <v>257</v>
      </c>
      <c r="E13">
        <v>156</v>
      </c>
      <c r="F13" t="s">
        <v>345</v>
      </c>
      <c r="G13" t="s">
        <v>303</v>
      </c>
      <c r="H13" s="13" t="s">
        <v>576</v>
      </c>
      <c r="I13">
        <v>24.99</v>
      </c>
    </row>
    <row r="14" spans="1:9" x14ac:dyDescent="0.45">
      <c r="A14" s="4">
        <v>11</v>
      </c>
      <c r="B14" s="6" t="s">
        <v>372</v>
      </c>
      <c r="C14" t="s">
        <v>369</v>
      </c>
      <c r="D14" t="s">
        <v>257</v>
      </c>
      <c r="E14">
        <v>32</v>
      </c>
      <c r="F14" s="3" t="s">
        <v>370</v>
      </c>
      <c r="G14" t="s">
        <v>371</v>
      </c>
      <c r="H14" t="s">
        <v>610</v>
      </c>
      <c r="I14">
        <v>25</v>
      </c>
    </row>
    <row r="15" spans="1:9" x14ac:dyDescent="0.45">
      <c r="A15" s="4">
        <v>14</v>
      </c>
      <c r="B15" s="6" t="s">
        <v>260</v>
      </c>
      <c r="C15" t="s">
        <v>256</v>
      </c>
      <c r="D15" t="s">
        <v>257</v>
      </c>
      <c r="E15">
        <v>258</v>
      </c>
      <c r="F15" s="7" t="s">
        <v>373</v>
      </c>
      <c r="G15" t="s">
        <v>294</v>
      </c>
      <c r="H15" t="s">
        <v>574</v>
      </c>
      <c r="I15">
        <v>24.99</v>
      </c>
    </row>
    <row r="16" spans="1:9" x14ac:dyDescent="0.45">
      <c r="A16" s="4">
        <v>12</v>
      </c>
      <c r="B16" t="s">
        <v>380</v>
      </c>
      <c r="C16" t="s">
        <v>377</v>
      </c>
      <c r="D16" t="s">
        <v>257</v>
      </c>
      <c r="E16">
        <v>162</v>
      </c>
      <c r="F16" t="s">
        <v>378</v>
      </c>
      <c r="G16" t="s">
        <v>379</v>
      </c>
      <c r="H16" t="s">
        <v>611</v>
      </c>
      <c r="I16">
        <v>34</v>
      </c>
    </row>
    <row r="17" spans="1:9" x14ac:dyDescent="0.45">
      <c r="A17" s="4">
        <v>17</v>
      </c>
      <c r="B17" s="6" t="s">
        <v>395</v>
      </c>
      <c r="C17" t="s">
        <v>392</v>
      </c>
      <c r="D17" t="s">
        <v>257</v>
      </c>
      <c r="E17">
        <v>354</v>
      </c>
      <c r="F17" s="3" t="s">
        <v>394</v>
      </c>
      <c r="G17" t="s">
        <v>393</v>
      </c>
      <c r="H17" t="s">
        <v>612</v>
      </c>
      <c r="I17">
        <v>34.99</v>
      </c>
    </row>
    <row r="18" spans="1:9" x14ac:dyDescent="0.45">
      <c r="A18" s="4">
        <v>18</v>
      </c>
      <c r="B18" s="6" t="s">
        <v>435</v>
      </c>
      <c r="C18" t="s">
        <v>436</v>
      </c>
      <c r="D18" t="s">
        <v>257</v>
      </c>
      <c r="E18" t="s">
        <v>437</v>
      </c>
      <c r="F18" t="s">
        <v>438</v>
      </c>
      <c r="G18" t="s">
        <v>439</v>
      </c>
      <c r="H18" t="s">
        <v>613</v>
      </c>
      <c r="I18">
        <v>25</v>
      </c>
    </row>
    <row r="19" spans="1:9" x14ac:dyDescent="0.45">
      <c r="A19" s="4">
        <v>15</v>
      </c>
      <c r="B19" s="6" t="s">
        <v>441</v>
      </c>
      <c r="C19" t="s">
        <v>440</v>
      </c>
      <c r="D19" t="s">
        <v>257</v>
      </c>
      <c r="E19" t="s">
        <v>437</v>
      </c>
      <c r="F19" t="s">
        <v>442</v>
      </c>
      <c r="G19" t="s">
        <v>443</v>
      </c>
      <c r="H19" t="s">
        <v>614</v>
      </c>
      <c r="I19">
        <v>20</v>
      </c>
    </row>
    <row r="20" spans="1:9" x14ac:dyDescent="0.45">
      <c r="A20" s="4">
        <v>19</v>
      </c>
      <c r="B20" s="6" t="s">
        <v>487</v>
      </c>
      <c r="C20" t="s">
        <v>486</v>
      </c>
      <c r="D20" t="s">
        <v>257</v>
      </c>
      <c r="E20" t="s">
        <v>437</v>
      </c>
      <c r="F20" t="s">
        <v>488</v>
      </c>
      <c r="G20" t="s">
        <v>489</v>
      </c>
      <c r="H20" t="s">
        <v>615</v>
      </c>
      <c r="I20">
        <v>34.99</v>
      </c>
    </row>
    <row r="21" spans="1:9" x14ac:dyDescent="0.45">
      <c r="A21" s="4">
        <v>20</v>
      </c>
      <c r="B21" s="6" t="s">
        <v>493</v>
      </c>
      <c r="C21" t="s">
        <v>491</v>
      </c>
      <c r="D21" t="s">
        <v>257</v>
      </c>
      <c r="E21">
        <v>129</v>
      </c>
      <c r="F21" t="s">
        <v>492</v>
      </c>
      <c r="G21" t="s">
        <v>490</v>
      </c>
      <c r="H21" t="s">
        <v>616</v>
      </c>
      <c r="I21">
        <v>19.95</v>
      </c>
    </row>
    <row r="22" spans="1:9" x14ac:dyDescent="0.45">
      <c r="A22" s="4">
        <v>21</v>
      </c>
      <c r="B22" t="s">
        <v>380</v>
      </c>
      <c r="C22" t="s">
        <v>494</v>
      </c>
      <c r="D22" t="s">
        <v>531</v>
      </c>
      <c r="E22">
        <v>4</v>
      </c>
      <c r="F22" t="s">
        <v>532</v>
      </c>
      <c r="G22" t="s">
        <v>537</v>
      </c>
      <c r="H22" t="s">
        <v>514</v>
      </c>
      <c r="I22" t="s">
        <v>530</v>
      </c>
    </row>
    <row r="23" spans="1:9" x14ac:dyDescent="0.45">
      <c r="A23" s="4">
        <v>22</v>
      </c>
      <c r="B23" s="6" t="s">
        <v>549</v>
      </c>
      <c r="C23" t="s">
        <v>498</v>
      </c>
      <c r="D23" t="s">
        <v>257</v>
      </c>
      <c r="E23">
        <v>267</v>
      </c>
      <c r="F23" s="3" t="s">
        <v>551</v>
      </c>
      <c r="G23" t="s">
        <v>550</v>
      </c>
      <c r="H23" t="s">
        <v>617</v>
      </c>
      <c r="I23">
        <v>29.95</v>
      </c>
    </row>
    <row r="24" spans="1:9" x14ac:dyDescent="0.45">
      <c r="A24" s="4">
        <v>24</v>
      </c>
      <c r="B24" s="6" t="s">
        <v>599</v>
      </c>
      <c r="C24" t="s">
        <v>600</v>
      </c>
      <c r="D24" t="s">
        <v>257</v>
      </c>
      <c r="E24">
        <v>34</v>
      </c>
      <c r="F24" t="s">
        <v>601</v>
      </c>
      <c r="G24" t="s">
        <v>598</v>
      </c>
      <c r="H24" s="28" t="s">
        <v>597</v>
      </c>
      <c r="I24">
        <v>38</v>
      </c>
    </row>
    <row r="25" spans="1:9" x14ac:dyDescent="0.45">
      <c r="A25" s="4">
        <v>23</v>
      </c>
      <c r="B25" s="6" t="s">
        <v>608</v>
      </c>
      <c r="C25" t="s">
        <v>604</v>
      </c>
      <c r="D25" t="s">
        <v>257</v>
      </c>
      <c r="E25">
        <v>410</v>
      </c>
      <c r="F25" s="3" t="s">
        <v>605</v>
      </c>
      <c r="G25" t="s">
        <v>607</v>
      </c>
      <c r="H25" t="s">
        <v>606</v>
      </c>
      <c r="I25">
        <v>10</v>
      </c>
    </row>
    <row r="26" spans="1:9" x14ac:dyDescent="0.45">
      <c r="A26" s="4">
        <v>25</v>
      </c>
      <c r="B26" s="6" t="s">
        <v>599</v>
      </c>
      <c r="C26" t="s">
        <v>600</v>
      </c>
      <c r="D26" t="s">
        <v>257</v>
      </c>
      <c r="E26">
        <v>300</v>
      </c>
      <c r="F26" t="s">
        <v>601</v>
      </c>
      <c r="G26" t="s">
        <v>598</v>
      </c>
      <c r="H26" s="28" t="s">
        <v>597</v>
      </c>
      <c r="I26">
        <v>38</v>
      </c>
    </row>
    <row r="27" spans="1:9" x14ac:dyDescent="0.45">
      <c r="A27" s="4">
        <v>26</v>
      </c>
      <c r="B27" s="6" t="s">
        <v>268</v>
      </c>
      <c r="C27" t="s">
        <v>264</v>
      </c>
      <c r="D27" t="s">
        <v>257</v>
      </c>
      <c r="E27">
        <v>86</v>
      </c>
      <c r="F27" t="s">
        <v>683</v>
      </c>
      <c r="G27" s="10" t="s">
        <v>332</v>
      </c>
      <c r="H27" t="s">
        <v>334</v>
      </c>
      <c r="I27">
        <v>29.95</v>
      </c>
    </row>
    <row r="28" spans="1:9" x14ac:dyDescent="0.45">
      <c r="A28" s="4">
        <v>23</v>
      </c>
      <c r="B28" s="6" t="s">
        <v>692</v>
      </c>
      <c r="C28" t="s">
        <v>689</v>
      </c>
      <c r="D28" t="s">
        <v>257</v>
      </c>
      <c r="E28">
        <v>157</v>
      </c>
      <c r="F28" t="s">
        <v>699</v>
      </c>
      <c r="G28" s="10" t="s">
        <v>690</v>
      </c>
      <c r="H28" t="s">
        <v>691</v>
      </c>
      <c r="I28">
        <v>35</v>
      </c>
    </row>
  </sheetData>
  <hyperlinks>
    <hyperlink ref="H4" r:id="rId1" xr:uid="{14007672-E4E3-4A8F-8DD0-45E59BDCCEDC}"/>
    <hyperlink ref="H8" r:id="rId2" xr:uid="{B67B1897-7EEF-4BFD-B837-658E489AF517}"/>
    <hyperlink ref="H13" r:id="rId3" xr:uid="{6357674A-8282-416E-BCEF-A2B394B14AEA}"/>
  </hyperlinks>
  <pageMargins left="0.7" right="0.7" top="0.75" bottom="0.75" header="0.3" footer="0.3"/>
  <pageSetup orientation="portrait"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1284CD-7BE4-40C5-8B13-8EF65FF7D256}">
  <dimension ref="A1:D18"/>
  <sheetViews>
    <sheetView topLeftCell="A5" workbookViewId="0">
      <selection activeCell="C18" sqref="C18"/>
    </sheetView>
  </sheetViews>
  <sheetFormatPr defaultRowHeight="14.25" x14ac:dyDescent="0.45"/>
  <cols>
    <col min="1" max="1" width="9.3984375" customWidth="1"/>
    <col min="2" max="2" width="51.73046875" bestFit="1" customWidth="1"/>
    <col min="3" max="3" width="43.59765625" customWidth="1"/>
  </cols>
  <sheetData>
    <row r="1" spans="1:4" x14ac:dyDescent="0.45">
      <c r="A1" t="s">
        <v>123</v>
      </c>
      <c r="B1" t="s">
        <v>121</v>
      </c>
      <c r="C1" t="s">
        <v>307</v>
      </c>
      <c r="D1" t="s">
        <v>292</v>
      </c>
    </row>
    <row r="2" spans="1:4" x14ac:dyDescent="0.45">
      <c r="A2">
        <v>3</v>
      </c>
      <c r="B2" t="s">
        <v>308</v>
      </c>
      <c r="C2" t="s">
        <v>309</v>
      </c>
    </row>
    <row r="3" spans="1:4" x14ac:dyDescent="0.45">
      <c r="A3">
        <v>3</v>
      </c>
      <c r="B3" t="s">
        <v>134</v>
      </c>
      <c r="C3" t="s">
        <v>310</v>
      </c>
    </row>
    <row r="4" spans="1:4" x14ac:dyDescent="0.45">
      <c r="A4">
        <v>5</v>
      </c>
      <c r="B4" t="s">
        <v>141</v>
      </c>
      <c r="C4" t="s">
        <v>331</v>
      </c>
    </row>
    <row r="5" spans="1:4" x14ac:dyDescent="0.45">
      <c r="A5">
        <v>16</v>
      </c>
      <c r="B5" t="s">
        <v>341</v>
      </c>
      <c r="C5" t="s">
        <v>413</v>
      </c>
    </row>
    <row r="6" spans="1:4" x14ac:dyDescent="0.45">
      <c r="A6">
        <v>17</v>
      </c>
      <c r="B6" t="s">
        <v>517</v>
      </c>
      <c r="C6" t="s">
        <v>397</v>
      </c>
    </row>
    <row r="7" spans="1:4" x14ac:dyDescent="0.45">
      <c r="A7">
        <v>8</v>
      </c>
      <c r="B7" t="s">
        <v>411</v>
      </c>
      <c r="C7" t="s">
        <v>412</v>
      </c>
    </row>
    <row r="8" spans="1:4" x14ac:dyDescent="0.45">
      <c r="A8">
        <v>12</v>
      </c>
      <c r="B8" t="s">
        <v>414</v>
      </c>
      <c r="C8" t="s">
        <v>415</v>
      </c>
    </row>
    <row r="9" spans="1:4" x14ac:dyDescent="0.45">
      <c r="A9">
        <v>12</v>
      </c>
      <c r="B9" t="s">
        <v>416</v>
      </c>
      <c r="C9" t="s">
        <v>417</v>
      </c>
    </row>
    <row r="10" spans="1:4" x14ac:dyDescent="0.45">
      <c r="A10">
        <v>15</v>
      </c>
      <c r="B10" t="s">
        <v>444</v>
      </c>
      <c r="C10" t="s">
        <v>412</v>
      </c>
    </row>
    <row r="11" spans="1:4" x14ac:dyDescent="0.45">
      <c r="A11">
        <v>19</v>
      </c>
      <c r="B11" t="s">
        <v>452</v>
      </c>
      <c r="C11" t="s">
        <v>412</v>
      </c>
    </row>
    <row r="12" spans="1:4" x14ac:dyDescent="0.45">
      <c r="A12">
        <v>20</v>
      </c>
      <c r="B12" t="s">
        <v>457</v>
      </c>
      <c r="C12" t="s">
        <v>458</v>
      </c>
    </row>
    <row r="13" spans="1:4" x14ac:dyDescent="0.45">
      <c r="A13">
        <v>20</v>
      </c>
      <c r="B13" t="s">
        <v>471</v>
      </c>
      <c r="C13" t="s">
        <v>472</v>
      </c>
    </row>
    <row r="14" spans="1:4" x14ac:dyDescent="0.45">
      <c r="A14">
        <v>21</v>
      </c>
      <c r="B14" t="s">
        <v>514</v>
      </c>
      <c r="C14" t="s">
        <v>515</v>
      </c>
    </row>
    <row r="15" spans="1:4" x14ac:dyDescent="0.45">
      <c r="A15">
        <v>9</v>
      </c>
      <c r="B15" t="s">
        <v>526</v>
      </c>
      <c r="C15" t="s">
        <v>527</v>
      </c>
    </row>
    <row r="16" spans="1:4" x14ac:dyDescent="0.45">
      <c r="A16">
        <v>24</v>
      </c>
      <c r="B16" t="s">
        <v>602</v>
      </c>
      <c r="C16" t="s">
        <v>603</v>
      </c>
    </row>
    <row r="17" spans="1:3" x14ac:dyDescent="0.45">
      <c r="A17">
        <v>29</v>
      </c>
      <c r="B17" t="s">
        <v>719</v>
      </c>
      <c r="C17" t="s">
        <v>720</v>
      </c>
    </row>
    <row r="18" spans="1:3" x14ac:dyDescent="0.45">
      <c r="A18">
        <v>12</v>
      </c>
      <c r="B18" t="s">
        <v>214</v>
      </c>
      <c r="C18" t="s">
        <v>721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F508AA-1882-4F11-84B1-13C66B916733}">
  <dimension ref="A1:H18"/>
  <sheetViews>
    <sheetView workbookViewId="0">
      <selection activeCell="G25" sqref="G25"/>
    </sheetView>
  </sheetViews>
  <sheetFormatPr defaultRowHeight="14.25" x14ac:dyDescent="0.45"/>
  <cols>
    <col min="2" max="2" width="22.1328125" customWidth="1"/>
    <col min="3" max="3" width="15.3984375" customWidth="1"/>
    <col min="4" max="4" width="15.1328125" customWidth="1"/>
    <col min="5" max="5" width="11.73046875" customWidth="1"/>
    <col min="6" max="6" width="10.73046875" customWidth="1"/>
    <col min="7" max="7" width="53.3984375" customWidth="1"/>
  </cols>
  <sheetData>
    <row r="1" spans="1:8" x14ac:dyDescent="0.45">
      <c r="A1" s="1" t="s">
        <v>1</v>
      </c>
      <c r="B1" s="1" t="s">
        <v>15</v>
      </c>
      <c r="C1" s="1" t="s">
        <v>18</v>
      </c>
      <c r="D1" s="1" t="s">
        <v>352</v>
      </c>
      <c r="E1" s="1" t="s">
        <v>323</v>
      </c>
      <c r="F1" s="1" t="s">
        <v>324</v>
      </c>
      <c r="G1" s="1" t="s">
        <v>292</v>
      </c>
      <c r="H1" s="1" t="s">
        <v>19</v>
      </c>
    </row>
    <row r="2" spans="1:8" x14ac:dyDescent="0.45">
      <c r="A2" s="2">
        <v>1</v>
      </c>
      <c r="B2" s="2" t="s">
        <v>29</v>
      </c>
      <c r="C2" s="2" t="s">
        <v>44</v>
      </c>
      <c r="D2" s="2" t="s">
        <v>354</v>
      </c>
      <c r="E2" t="s">
        <v>355</v>
      </c>
      <c r="F2">
        <v>0</v>
      </c>
      <c r="H2" s="2" t="s">
        <v>356</v>
      </c>
    </row>
    <row r="3" spans="1:8" x14ac:dyDescent="0.45">
      <c r="A3" s="2">
        <v>2</v>
      </c>
      <c r="B3" s="2" t="s">
        <v>41</v>
      </c>
      <c r="C3" s="2" t="s">
        <v>44</v>
      </c>
      <c r="D3" s="2"/>
      <c r="F3">
        <v>0</v>
      </c>
      <c r="H3" s="2" t="s">
        <v>45</v>
      </c>
    </row>
    <row r="4" spans="1:8" x14ac:dyDescent="0.45">
      <c r="A4" s="2">
        <v>3</v>
      </c>
      <c r="B4" s="2" t="s">
        <v>53</v>
      </c>
      <c r="C4" s="2" t="s">
        <v>189</v>
      </c>
      <c r="D4" s="2"/>
      <c r="F4">
        <v>1</v>
      </c>
      <c r="H4" s="2" t="s">
        <v>306</v>
      </c>
    </row>
    <row r="5" spans="1:8" x14ac:dyDescent="0.45">
      <c r="A5" s="2">
        <v>4</v>
      </c>
      <c r="B5" s="2" t="s">
        <v>64</v>
      </c>
      <c r="C5" s="2" t="s">
        <v>44</v>
      </c>
      <c r="D5" s="2"/>
      <c r="F5">
        <v>1</v>
      </c>
      <c r="H5" s="2"/>
    </row>
    <row r="6" spans="1:8" x14ac:dyDescent="0.45">
      <c r="A6" s="2">
        <v>5</v>
      </c>
      <c r="B6" s="2" t="s">
        <v>72</v>
      </c>
      <c r="C6" s="2" t="s">
        <v>189</v>
      </c>
      <c r="D6" s="2"/>
      <c r="F6">
        <v>3</v>
      </c>
      <c r="H6" s="2"/>
    </row>
    <row r="7" spans="1:8" x14ac:dyDescent="0.45">
      <c r="A7" s="2">
        <v>6</v>
      </c>
      <c r="B7" s="2" t="s">
        <v>83</v>
      </c>
      <c r="C7" s="2" t="s">
        <v>44</v>
      </c>
      <c r="D7" s="2"/>
      <c r="F7">
        <v>0</v>
      </c>
      <c r="H7" s="2"/>
    </row>
    <row r="8" spans="1:8" x14ac:dyDescent="0.45">
      <c r="A8" s="2">
        <v>7</v>
      </c>
      <c r="B8" s="2" t="s">
        <v>53</v>
      </c>
      <c r="C8" s="2" t="s">
        <v>189</v>
      </c>
      <c r="D8" s="2"/>
      <c r="F8">
        <v>0</v>
      </c>
      <c r="H8" s="2"/>
    </row>
    <row r="9" spans="1:8" x14ac:dyDescent="0.45">
      <c r="A9" s="2">
        <v>8</v>
      </c>
      <c r="B9" s="2" t="s">
        <v>41</v>
      </c>
      <c r="C9" s="2" t="s">
        <v>189</v>
      </c>
      <c r="D9" s="2"/>
      <c r="F9">
        <v>0</v>
      </c>
      <c r="H9" s="2"/>
    </row>
    <row r="10" spans="1:8" x14ac:dyDescent="0.45">
      <c r="A10" s="2">
        <v>9</v>
      </c>
      <c r="B10" s="2" t="s">
        <v>41</v>
      </c>
      <c r="C10" s="2" t="s">
        <v>44</v>
      </c>
      <c r="D10" s="2"/>
      <c r="F10">
        <v>0</v>
      </c>
      <c r="H10" s="2"/>
    </row>
    <row r="11" spans="1:8" x14ac:dyDescent="0.45">
      <c r="A11" s="2">
        <v>10</v>
      </c>
      <c r="B11" s="2" t="s">
        <v>102</v>
      </c>
      <c r="C11" s="2" t="s">
        <v>189</v>
      </c>
      <c r="D11" s="2"/>
      <c r="F11">
        <v>3</v>
      </c>
      <c r="H11" s="2"/>
    </row>
    <row r="12" spans="1:8" x14ac:dyDescent="0.45">
      <c r="A12" s="2">
        <v>11</v>
      </c>
      <c r="B12" s="2" t="s">
        <v>41</v>
      </c>
      <c r="C12" s="2" t="s">
        <v>189</v>
      </c>
      <c r="D12" s="2"/>
      <c r="F12">
        <v>0</v>
      </c>
      <c r="H12" s="2" t="s">
        <v>190</v>
      </c>
    </row>
    <row r="13" spans="1:8" x14ac:dyDescent="0.45">
      <c r="A13" s="2">
        <v>12</v>
      </c>
      <c r="B13" s="2" t="s">
        <v>212</v>
      </c>
      <c r="C13" s="2" t="s">
        <v>44</v>
      </c>
      <c r="D13" s="2"/>
      <c r="F13">
        <v>0</v>
      </c>
      <c r="H13" s="2" t="s">
        <v>190</v>
      </c>
    </row>
    <row r="14" spans="1:8" x14ac:dyDescent="0.45">
      <c r="A14" s="2">
        <v>13</v>
      </c>
      <c r="B14" s="2" t="s">
        <v>225</v>
      </c>
      <c r="C14" s="2" t="s">
        <v>232</v>
      </c>
      <c r="D14" s="2"/>
      <c r="F14">
        <v>0</v>
      </c>
      <c r="H14" s="2"/>
    </row>
    <row r="15" spans="1:8" x14ac:dyDescent="0.45">
      <c r="A15" s="2">
        <v>14</v>
      </c>
      <c r="B15" s="2" t="s">
        <v>41</v>
      </c>
      <c r="C15" s="2" t="s">
        <v>232</v>
      </c>
      <c r="D15" s="2"/>
      <c r="F15">
        <v>0</v>
      </c>
      <c r="H15" s="2" t="s">
        <v>240</v>
      </c>
    </row>
    <row r="16" spans="1:8" x14ac:dyDescent="0.45">
      <c r="A16" s="2">
        <v>15</v>
      </c>
      <c r="B16" s="2" t="s">
        <v>277</v>
      </c>
      <c r="C16" s="2" t="s">
        <v>44</v>
      </c>
      <c r="D16" s="2"/>
      <c r="F16">
        <v>0</v>
      </c>
      <c r="H16" s="2" t="s">
        <v>190</v>
      </c>
    </row>
    <row r="17" spans="1:8" x14ac:dyDescent="0.45">
      <c r="A17" s="2">
        <v>16</v>
      </c>
      <c r="B17" s="2" t="s">
        <v>53</v>
      </c>
      <c r="C17" s="2" t="s">
        <v>189</v>
      </c>
      <c r="D17" s="2" t="s">
        <v>353</v>
      </c>
      <c r="E17" t="s">
        <v>351</v>
      </c>
      <c r="F17">
        <v>0</v>
      </c>
      <c r="G17" t="s">
        <v>350</v>
      </c>
      <c r="H17" s="2" t="s">
        <v>306</v>
      </c>
    </row>
    <row r="18" spans="1:8" x14ac:dyDescent="0.45">
      <c r="A18" s="2">
        <v>21</v>
      </c>
      <c r="B18" s="2" t="s">
        <v>41</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5174B4-A8CA-45B8-ACCB-9B5B609F0D5D}">
  <dimension ref="A1:V93"/>
  <sheetViews>
    <sheetView topLeftCell="A50" zoomScale="94" workbookViewId="0">
      <selection activeCell="O74" sqref="O74"/>
    </sheetView>
  </sheetViews>
  <sheetFormatPr defaultRowHeight="14.25" x14ac:dyDescent="0.45"/>
  <sheetData>
    <row r="1" spans="1:21" x14ac:dyDescent="0.45">
      <c r="A1" t="s">
        <v>123</v>
      </c>
      <c r="B1" t="s">
        <v>122</v>
      </c>
      <c r="C1" t="s">
        <v>311</v>
      </c>
      <c r="D1" t="s">
        <v>312</v>
      </c>
      <c r="E1" t="s">
        <v>313</v>
      </c>
      <c r="F1" t="s">
        <v>314</v>
      </c>
      <c r="G1" t="s">
        <v>315</v>
      </c>
      <c r="H1" t="s">
        <v>316</v>
      </c>
      <c r="I1" t="s">
        <v>317</v>
      </c>
      <c r="J1" t="s">
        <v>318</v>
      </c>
      <c r="K1" t="s">
        <v>319</v>
      </c>
      <c r="L1" t="s">
        <v>320</v>
      </c>
      <c r="M1" t="s">
        <v>321</v>
      </c>
      <c r="N1" t="s">
        <v>322</v>
      </c>
    </row>
    <row r="2" spans="1:21" x14ac:dyDescent="0.45">
      <c r="A2" s="15">
        <v>2</v>
      </c>
      <c r="B2" s="15" t="s">
        <v>295</v>
      </c>
      <c r="C2" s="18">
        <v>15</v>
      </c>
      <c r="D2" s="18">
        <v>12</v>
      </c>
      <c r="E2" s="18">
        <v>11</v>
      </c>
      <c r="F2" s="18">
        <v>10</v>
      </c>
      <c r="G2" s="18">
        <v>9</v>
      </c>
      <c r="H2" s="18">
        <v>9</v>
      </c>
      <c r="I2" s="18">
        <v>8</v>
      </c>
      <c r="J2" s="18">
        <v>9</v>
      </c>
      <c r="K2" s="18">
        <v>9</v>
      </c>
      <c r="L2" s="18">
        <v>12</v>
      </c>
      <c r="M2" s="18">
        <v>14</v>
      </c>
      <c r="N2" s="18">
        <v>15</v>
      </c>
    </row>
    <row r="3" spans="1:21" x14ac:dyDescent="0.45">
      <c r="A3" s="14">
        <v>2</v>
      </c>
      <c r="B3" s="14" t="s">
        <v>296</v>
      </c>
      <c r="C3" s="19">
        <v>9</v>
      </c>
      <c r="D3" s="20">
        <v>9</v>
      </c>
      <c r="E3" s="20">
        <v>9</v>
      </c>
      <c r="F3" s="20">
        <v>13</v>
      </c>
      <c r="G3" s="20">
        <v>16</v>
      </c>
      <c r="H3" s="20">
        <v>16</v>
      </c>
      <c r="I3" s="20">
        <v>18</v>
      </c>
      <c r="J3" s="20">
        <v>18</v>
      </c>
      <c r="K3" s="20">
        <v>16</v>
      </c>
      <c r="L3" s="20">
        <v>14</v>
      </c>
      <c r="M3" s="20">
        <v>11</v>
      </c>
      <c r="N3" s="20">
        <v>10</v>
      </c>
      <c r="U3" s="9"/>
    </row>
    <row r="4" spans="1:21" x14ac:dyDescent="0.45">
      <c r="A4" s="16">
        <v>2</v>
      </c>
      <c r="B4" s="16" t="s">
        <v>297</v>
      </c>
      <c r="C4" s="21">
        <v>5</v>
      </c>
      <c r="D4" s="22">
        <v>5</v>
      </c>
      <c r="E4" s="22">
        <v>6</v>
      </c>
      <c r="F4" s="22">
        <v>9</v>
      </c>
      <c r="G4" s="22">
        <v>11</v>
      </c>
      <c r="H4" s="22">
        <v>11</v>
      </c>
      <c r="I4" s="22">
        <v>13</v>
      </c>
      <c r="J4" s="22">
        <v>14</v>
      </c>
      <c r="K4" s="22">
        <v>12</v>
      </c>
      <c r="L4" s="22">
        <v>10</v>
      </c>
      <c r="M4" s="22">
        <v>8</v>
      </c>
      <c r="N4" s="22">
        <v>7</v>
      </c>
    </row>
    <row r="5" spans="1:21" x14ac:dyDescent="0.45">
      <c r="A5" s="15">
        <v>3</v>
      </c>
      <c r="B5" s="15" t="s">
        <v>295</v>
      </c>
      <c r="C5" s="18">
        <v>13</v>
      </c>
      <c r="D5" s="18">
        <v>10</v>
      </c>
      <c r="E5" s="18">
        <v>11</v>
      </c>
      <c r="F5" s="18">
        <v>9</v>
      </c>
      <c r="G5" s="18">
        <v>8</v>
      </c>
      <c r="H5" s="18">
        <v>8</v>
      </c>
      <c r="I5" s="18">
        <v>8</v>
      </c>
      <c r="J5" s="18">
        <v>9</v>
      </c>
      <c r="K5" s="18">
        <v>10</v>
      </c>
      <c r="L5" s="18">
        <v>14</v>
      </c>
      <c r="M5" s="18">
        <v>14</v>
      </c>
      <c r="N5" s="18">
        <v>14</v>
      </c>
    </row>
    <row r="6" spans="1:21" x14ac:dyDescent="0.45">
      <c r="A6" s="14">
        <v>3</v>
      </c>
      <c r="B6" s="14" t="s">
        <v>296</v>
      </c>
      <c r="C6" s="19">
        <v>8</v>
      </c>
      <c r="D6" s="20">
        <v>8</v>
      </c>
      <c r="E6" s="20">
        <v>9</v>
      </c>
      <c r="F6" s="20">
        <v>12</v>
      </c>
      <c r="G6" s="20">
        <v>15</v>
      </c>
      <c r="H6" s="20">
        <v>17</v>
      </c>
      <c r="I6" s="20">
        <v>19</v>
      </c>
      <c r="J6" s="20">
        <v>18</v>
      </c>
      <c r="K6" s="20">
        <v>17</v>
      </c>
      <c r="L6" s="20">
        <v>13</v>
      </c>
      <c r="M6" s="20">
        <v>10</v>
      </c>
      <c r="N6" s="20">
        <v>8</v>
      </c>
    </row>
    <row r="7" spans="1:21" x14ac:dyDescent="0.45">
      <c r="A7" s="16">
        <v>3</v>
      </c>
      <c r="B7" s="16" t="s">
        <v>297</v>
      </c>
      <c r="C7" s="21">
        <v>3</v>
      </c>
      <c r="D7" s="22">
        <v>2</v>
      </c>
      <c r="E7" s="22">
        <v>3</v>
      </c>
      <c r="F7" s="22">
        <v>4</v>
      </c>
      <c r="G7" s="22">
        <v>7</v>
      </c>
      <c r="H7" s="22">
        <v>10</v>
      </c>
      <c r="I7" s="22">
        <v>12</v>
      </c>
      <c r="J7" s="22">
        <v>12</v>
      </c>
      <c r="K7" s="22">
        <v>10</v>
      </c>
      <c r="L7" s="22">
        <v>8</v>
      </c>
      <c r="M7" s="22">
        <v>5</v>
      </c>
      <c r="N7" s="22">
        <v>3</v>
      </c>
      <c r="S7" s="8"/>
    </row>
    <row r="8" spans="1:21" x14ac:dyDescent="0.45">
      <c r="A8" s="15">
        <v>16</v>
      </c>
      <c r="B8" s="15" t="s">
        <v>295</v>
      </c>
      <c r="C8" s="18">
        <v>13</v>
      </c>
      <c r="D8" s="18">
        <v>10</v>
      </c>
      <c r="E8" s="18">
        <v>11</v>
      </c>
      <c r="F8" s="18">
        <v>9</v>
      </c>
      <c r="G8" s="18">
        <v>8</v>
      </c>
      <c r="H8" s="18">
        <v>8</v>
      </c>
      <c r="I8" s="18">
        <v>8</v>
      </c>
      <c r="J8" s="18">
        <v>9</v>
      </c>
      <c r="K8" s="18">
        <v>10</v>
      </c>
      <c r="L8" s="18">
        <v>14</v>
      </c>
      <c r="M8" s="18">
        <v>14</v>
      </c>
      <c r="N8" s="18">
        <v>14</v>
      </c>
    </row>
    <row r="9" spans="1:21" x14ac:dyDescent="0.45">
      <c r="A9" s="14">
        <v>16</v>
      </c>
      <c r="B9" s="14" t="s">
        <v>296</v>
      </c>
      <c r="C9" s="19">
        <v>8</v>
      </c>
      <c r="D9" s="20">
        <v>8</v>
      </c>
      <c r="E9" s="20">
        <v>9</v>
      </c>
      <c r="F9" s="20">
        <v>12</v>
      </c>
      <c r="G9" s="20">
        <v>15</v>
      </c>
      <c r="H9" s="20">
        <v>17</v>
      </c>
      <c r="I9" s="20">
        <v>19</v>
      </c>
      <c r="J9" s="20">
        <v>18</v>
      </c>
      <c r="K9" s="20">
        <v>17</v>
      </c>
      <c r="L9" s="20">
        <v>13</v>
      </c>
      <c r="M9" s="20">
        <v>10</v>
      </c>
      <c r="N9" s="20">
        <v>8</v>
      </c>
      <c r="S9" s="8"/>
    </row>
    <row r="10" spans="1:21" x14ac:dyDescent="0.45">
      <c r="A10" s="16">
        <v>16</v>
      </c>
      <c r="B10" s="16" t="s">
        <v>297</v>
      </c>
      <c r="C10" s="21">
        <v>3</v>
      </c>
      <c r="D10" s="22">
        <v>2</v>
      </c>
      <c r="E10" s="22">
        <v>3</v>
      </c>
      <c r="F10" s="22">
        <v>4</v>
      </c>
      <c r="G10" s="22">
        <v>7</v>
      </c>
      <c r="H10" s="22">
        <v>10</v>
      </c>
      <c r="I10" s="22">
        <v>12</v>
      </c>
      <c r="J10" s="22">
        <v>12</v>
      </c>
      <c r="K10" s="22">
        <v>10</v>
      </c>
      <c r="L10" s="22">
        <v>8</v>
      </c>
      <c r="M10" s="22">
        <v>5</v>
      </c>
      <c r="N10" s="22">
        <v>3</v>
      </c>
      <c r="S10" s="8"/>
    </row>
    <row r="11" spans="1:21" x14ac:dyDescent="0.45">
      <c r="A11" s="15">
        <v>11</v>
      </c>
      <c r="B11" s="15" t="s">
        <v>295</v>
      </c>
      <c r="C11" s="18">
        <v>19</v>
      </c>
      <c r="D11" s="18">
        <v>15</v>
      </c>
      <c r="E11" s="18">
        <v>18</v>
      </c>
      <c r="F11" s="18">
        <v>13</v>
      </c>
      <c r="G11" s="18">
        <v>12</v>
      </c>
      <c r="H11" s="18">
        <v>13</v>
      </c>
      <c r="I11" s="18">
        <v>14</v>
      </c>
      <c r="J11" s="18">
        <v>15</v>
      </c>
      <c r="K11" s="18">
        <v>16</v>
      </c>
      <c r="L11" s="18">
        <v>19</v>
      </c>
      <c r="M11" s="18">
        <v>19</v>
      </c>
      <c r="N11" s="18">
        <v>18</v>
      </c>
    </row>
    <row r="12" spans="1:21" x14ac:dyDescent="0.45">
      <c r="A12" s="14">
        <v>11</v>
      </c>
      <c r="B12" s="14" t="s">
        <v>296</v>
      </c>
      <c r="C12" s="19">
        <v>6</v>
      </c>
      <c r="D12" s="20">
        <v>7</v>
      </c>
      <c r="E12" s="20">
        <v>8</v>
      </c>
      <c r="F12" s="20">
        <v>10</v>
      </c>
      <c r="G12" s="20">
        <v>13</v>
      </c>
      <c r="H12" s="20">
        <v>15</v>
      </c>
      <c r="I12" s="20">
        <v>17</v>
      </c>
      <c r="J12" s="20">
        <v>17</v>
      </c>
      <c r="K12" s="20">
        <v>15</v>
      </c>
      <c r="L12" s="20">
        <v>12</v>
      </c>
      <c r="M12" s="20">
        <v>9</v>
      </c>
      <c r="N12" s="20">
        <v>7</v>
      </c>
      <c r="S12" s="8"/>
    </row>
    <row r="13" spans="1:21" x14ac:dyDescent="0.45">
      <c r="A13" s="16">
        <v>11</v>
      </c>
      <c r="B13" s="16" t="s">
        <v>297</v>
      </c>
      <c r="C13" s="21">
        <v>4</v>
      </c>
      <c r="D13" s="22">
        <v>4</v>
      </c>
      <c r="E13" s="22">
        <v>5</v>
      </c>
      <c r="F13" s="22">
        <v>7</v>
      </c>
      <c r="G13" s="22">
        <v>10</v>
      </c>
      <c r="H13" s="22">
        <v>12</v>
      </c>
      <c r="I13" s="22">
        <v>13</v>
      </c>
      <c r="J13" s="22">
        <v>14</v>
      </c>
      <c r="K13" s="22">
        <v>12</v>
      </c>
      <c r="L13" s="22">
        <v>9</v>
      </c>
      <c r="M13" s="22">
        <v>6</v>
      </c>
      <c r="N13" s="22">
        <v>5</v>
      </c>
      <c r="R13" s="8"/>
      <c r="S13" s="8"/>
    </row>
    <row r="14" spans="1:21" x14ac:dyDescent="0.45">
      <c r="A14" s="15">
        <v>1</v>
      </c>
      <c r="B14" s="15" t="s">
        <v>295</v>
      </c>
      <c r="C14" s="18">
        <v>20</v>
      </c>
      <c r="D14" s="18">
        <v>17</v>
      </c>
      <c r="E14" s="18">
        <v>20</v>
      </c>
      <c r="F14" s="18">
        <v>16</v>
      </c>
      <c r="G14" s="18">
        <v>15</v>
      </c>
      <c r="H14" s="18">
        <v>14</v>
      </c>
      <c r="I14" s="18">
        <v>15</v>
      </c>
      <c r="J14" s="18">
        <v>17</v>
      </c>
      <c r="K14" s="18">
        <v>17</v>
      </c>
      <c r="L14" s="18">
        <v>20</v>
      </c>
      <c r="M14" s="18">
        <v>19</v>
      </c>
      <c r="N14" s="18">
        <v>17</v>
      </c>
    </row>
    <row r="15" spans="1:21" x14ac:dyDescent="0.45">
      <c r="A15" s="14">
        <v>1</v>
      </c>
      <c r="B15" s="14" t="s">
        <v>296</v>
      </c>
      <c r="C15" s="19">
        <v>8</v>
      </c>
      <c r="D15" s="20">
        <v>7</v>
      </c>
      <c r="E15" s="20">
        <v>8</v>
      </c>
      <c r="F15" s="20">
        <v>9</v>
      </c>
      <c r="G15" s="20">
        <v>11</v>
      </c>
      <c r="H15" s="20">
        <v>13</v>
      </c>
      <c r="I15" s="20">
        <v>15</v>
      </c>
      <c r="J15" s="20">
        <v>15</v>
      </c>
      <c r="K15" s="20">
        <v>14</v>
      </c>
      <c r="L15" s="20">
        <v>12</v>
      </c>
      <c r="M15" s="20">
        <v>10</v>
      </c>
      <c r="N15" s="20">
        <v>8</v>
      </c>
      <c r="R15" s="8"/>
      <c r="S15" s="8"/>
    </row>
    <row r="16" spans="1:21" x14ac:dyDescent="0.45">
      <c r="A16" s="16">
        <v>1</v>
      </c>
      <c r="B16" s="16" t="s">
        <v>297</v>
      </c>
      <c r="C16" s="21">
        <v>5</v>
      </c>
      <c r="D16" s="22">
        <v>5</v>
      </c>
      <c r="E16" s="22">
        <v>5</v>
      </c>
      <c r="F16" s="22">
        <v>6</v>
      </c>
      <c r="G16" s="22">
        <v>8</v>
      </c>
      <c r="H16" s="22">
        <v>10</v>
      </c>
      <c r="I16" s="22">
        <v>12</v>
      </c>
      <c r="J16" s="22">
        <v>13</v>
      </c>
      <c r="K16" s="22">
        <v>11</v>
      </c>
      <c r="L16" s="22">
        <v>9</v>
      </c>
      <c r="M16" s="22">
        <v>7</v>
      </c>
      <c r="N16" s="22">
        <v>6</v>
      </c>
      <c r="R16" s="8"/>
      <c r="S16" s="8"/>
    </row>
    <row r="17" spans="1:19" x14ac:dyDescent="0.45">
      <c r="A17" s="15">
        <v>5</v>
      </c>
      <c r="B17" s="15" t="s">
        <v>295</v>
      </c>
      <c r="C17" s="18">
        <v>19</v>
      </c>
      <c r="D17" s="18">
        <v>15</v>
      </c>
      <c r="E17" s="18">
        <v>16</v>
      </c>
      <c r="F17" s="18">
        <v>13</v>
      </c>
      <c r="G17" s="18">
        <v>13</v>
      </c>
      <c r="H17" s="18">
        <v>13</v>
      </c>
      <c r="I17" s="18">
        <v>15</v>
      </c>
      <c r="J17" s="18">
        <v>16</v>
      </c>
      <c r="K17" s="18">
        <v>15</v>
      </c>
      <c r="L17" s="18">
        <v>17</v>
      </c>
      <c r="M17" s="18">
        <v>19</v>
      </c>
      <c r="N17" s="18">
        <v>18</v>
      </c>
    </row>
    <row r="18" spans="1:19" x14ac:dyDescent="0.45">
      <c r="A18" s="14">
        <v>5</v>
      </c>
      <c r="B18" s="14" t="s">
        <v>296</v>
      </c>
      <c r="C18" s="19">
        <v>8</v>
      </c>
      <c r="D18" s="20">
        <v>8</v>
      </c>
      <c r="E18" s="20">
        <v>10</v>
      </c>
      <c r="F18" s="20">
        <v>12</v>
      </c>
      <c r="G18" s="20">
        <v>15</v>
      </c>
      <c r="H18" s="20">
        <v>17</v>
      </c>
      <c r="I18" s="20">
        <v>18</v>
      </c>
      <c r="J18" s="20">
        <v>18</v>
      </c>
      <c r="K18" s="20">
        <v>16</v>
      </c>
      <c r="L18" s="20">
        <v>13</v>
      </c>
      <c r="M18" s="20">
        <v>10</v>
      </c>
      <c r="N18" s="20">
        <v>9</v>
      </c>
      <c r="R18" s="8"/>
      <c r="S18" s="8"/>
    </row>
    <row r="19" spans="1:19" x14ac:dyDescent="0.45">
      <c r="A19" s="16">
        <v>5</v>
      </c>
      <c r="B19" s="16" t="s">
        <v>297</v>
      </c>
      <c r="C19" s="21">
        <v>2</v>
      </c>
      <c r="D19" s="22">
        <v>2</v>
      </c>
      <c r="E19" s="22">
        <v>3</v>
      </c>
      <c r="F19" s="22">
        <v>5</v>
      </c>
      <c r="G19" s="22">
        <v>7</v>
      </c>
      <c r="H19" s="22">
        <v>10</v>
      </c>
      <c r="I19" s="22">
        <v>12</v>
      </c>
      <c r="J19" s="22">
        <v>12</v>
      </c>
      <c r="K19" s="22">
        <v>10</v>
      </c>
      <c r="L19" s="22">
        <v>8</v>
      </c>
      <c r="M19" s="22">
        <v>5</v>
      </c>
      <c r="N19" s="22">
        <v>3</v>
      </c>
      <c r="R19" s="8"/>
      <c r="S19" s="8"/>
    </row>
    <row r="20" spans="1:19" x14ac:dyDescent="0.45">
      <c r="A20" s="15">
        <v>13</v>
      </c>
      <c r="B20" s="15" t="s">
        <v>295</v>
      </c>
      <c r="C20" s="18">
        <v>19</v>
      </c>
      <c r="D20" s="18">
        <v>15</v>
      </c>
      <c r="E20" s="18">
        <v>16</v>
      </c>
      <c r="F20" s="18">
        <v>13</v>
      </c>
      <c r="G20" s="18">
        <v>13</v>
      </c>
      <c r="H20" s="18">
        <v>13</v>
      </c>
      <c r="I20" s="18">
        <v>15</v>
      </c>
      <c r="J20" s="18">
        <v>16</v>
      </c>
      <c r="K20" s="18">
        <v>15</v>
      </c>
      <c r="L20" s="18">
        <v>17</v>
      </c>
      <c r="M20" s="18">
        <v>19</v>
      </c>
      <c r="N20" s="18">
        <v>18</v>
      </c>
    </row>
    <row r="21" spans="1:19" x14ac:dyDescent="0.45">
      <c r="A21" s="14">
        <v>13</v>
      </c>
      <c r="B21" s="14" t="s">
        <v>296</v>
      </c>
      <c r="C21" s="19">
        <v>8</v>
      </c>
      <c r="D21" s="20">
        <v>8</v>
      </c>
      <c r="E21" s="20">
        <v>10</v>
      </c>
      <c r="F21" s="20">
        <v>12</v>
      </c>
      <c r="G21" s="20">
        <v>15</v>
      </c>
      <c r="H21" s="20">
        <v>17</v>
      </c>
      <c r="I21" s="20">
        <v>18</v>
      </c>
      <c r="J21" s="20">
        <v>18</v>
      </c>
      <c r="K21" s="20">
        <v>16</v>
      </c>
      <c r="L21" s="20">
        <v>13</v>
      </c>
      <c r="M21" s="20">
        <v>10</v>
      </c>
      <c r="N21" s="20">
        <v>9</v>
      </c>
      <c r="R21" s="8"/>
      <c r="S21" s="8"/>
    </row>
    <row r="22" spans="1:19" x14ac:dyDescent="0.45">
      <c r="A22" s="16">
        <v>13</v>
      </c>
      <c r="B22" s="16" t="s">
        <v>297</v>
      </c>
      <c r="C22" s="21">
        <v>2</v>
      </c>
      <c r="D22" s="22">
        <v>2</v>
      </c>
      <c r="E22" s="22">
        <v>3</v>
      </c>
      <c r="F22" s="22">
        <v>5</v>
      </c>
      <c r="G22" s="22">
        <v>7</v>
      </c>
      <c r="H22" s="22">
        <v>10</v>
      </c>
      <c r="I22" s="22">
        <v>12</v>
      </c>
      <c r="J22" s="22">
        <v>12</v>
      </c>
      <c r="K22" s="22">
        <v>10</v>
      </c>
      <c r="L22" s="22">
        <v>8</v>
      </c>
      <c r="M22" s="22">
        <v>5</v>
      </c>
      <c r="N22" s="22">
        <v>3</v>
      </c>
      <c r="R22" s="8"/>
      <c r="S22" s="8"/>
    </row>
    <row r="23" spans="1:19" x14ac:dyDescent="0.45">
      <c r="A23" s="15">
        <v>14</v>
      </c>
      <c r="B23" s="15" t="s">
        <v>295</v>
      </c>
      <c r="C23" s="18">
        <v>15</v>
      </c>
      <c r="D23" s="18">
        <v>12</v>
      </c>
      <c r="E23" s="18">
        <v>11</v>
      </c>
      <c r="F23" s="18">
        <v>10</v>
      </c>
      <c r="G23" s="18">
        <v>9</v>
      </c>
      <c r="H23" s="18">
        <v>9</v>
      </c>
      <c r="I23" s="18">
        <v>8</v>
      </c>
      <c r="J23" s="18">
        <v>9</v>
      </c>
      <c r="K23" s="18">
        <v>9</v>
      </c>
      <c r="L23" s="18">
        <v>12</v>
      </c>
      <c r="M23" s="18">
        <v>14</v>
      </c>
      <c r="N23" s="18">
        <v>15</v>
      </c>
    </row>
    <row r="24" spans="1:19" x14ac:dyDescent="0.45">
      <c r="A24" s="14">
        <v>14</v>
      </c>
      <c r="B24" s="14" t="s">
        <v>296</v>
      </c>
      <c r="C24" s="19">
        <v>9</v>
      </c>
      <c r="D24" s="20">
        <v>9</v>
      </c>
      <c r="E24" s="20">
        <v>9</v>
      </c>
      <c r="F24" s="20">
        <v>13</v>
      </c>
      <c r="G24" s="20">
        <v>16</v>
      </c>
      <c r="H24" s="20">
        <v>16</v>
      </c>
      <c r="I24" s="20">
        <v>18</v>
      </c>
      <c r="J24" s="20">
        <v>18</v>
      </c>
      <c r="K24" s="20">
        <v>16</v>
      </c>
      <c r="L24" s="20">
        <v>14</v>
      </c>
      <c r="M24" s="20">
        <v>11</v>
      </c>
      <c r="N24" s="20">
        <v>10</v>
      </c>
      <c r="R24" s="8"/>
      <c r="S24" s="8"/>
    </row>
    <row r="25" spans="1:19" x14ac:dyDescent="0.45">
      <c r="A25" s="16">
        <v>14</v>
      </c>
      <c r="B25" s="16" t="s">
        <v>297</v>
      </c>
      <c r="C25" s="21">
        <v>5</v>
      </c>
      <c r="D25" s="22">
        <v>5</v>
      </c>
      <c r="E25" s="22">
        <v>6</v>
      </c>
      <c r="F25" s="22">
        <v>9</v>
      </c>
      <c r="G25" s="22">
        <v>11</v>
      </c>
      <c r="H25" s="22">
        <v>11</v>
      </c>
      <c r="I25" s="22">
        <v>13</v>
      </c>
      <c r="J25" s="22">
        <v>14</v>
      </c>
      <c r="K25" s="22">
        <v>12</v>
      </c>
      <c r="L25" s="22">
        <v>10</v>
      </c>
      <c r="M25" s="22">
        <v>8</v>
      </c>
      <c r="N25" s="22">
        <v>7</v>
      </c>
      <c r="R25" s="8"/>
      <c r="S25" s="8"/>
    </row>
    <row r="26" spans="1:19" x14ac:dyDescent="0.45">
      <c r="A26" s="15">
        <v>7</v>
      </c>
      <c r="B26" s="15" t="s">
        <v>295</v>
      </c>
      <c r="C26" s="23">
        <v>13</v>
      </c>
      <c r="D26" s="23">
        <v>10</v>
      </c>
      <c r="E26" s="23">
        <v>11</v>
      </c>
      <c r="F26" s="23">
        <v>9</v>
      </c>
      <c r="G26" s="23">
        <v>8</v>
      </c>
      <c r="H26" s="23">
        <v>8</v>
      </c>
      <c r="I26" s="23">
        <v>8</v>
      </c>
      <c r="J26" s="23">
        <v>9</v>
      </c>
      <c r="K26" s="18">
        <v>10</v>
      </c>
      <c r="L26" s="18">
        <v>14</v>
      </c>
      <c r="M26" s="18">
        <v>14</v>
      </c>
      <c r="N26" s="18">
        <v>14</v>
      </c>
    </row>
    <row r="27" spans="1:19" x14ac:dyDescent="0.45">
      <c r="A27" s="14">
        <v>7</v>
      </c>
      <c r="B27" s="14" t="s">
        <v>296</v>
      </c>
      <c r="C27" s="24">
        <v>8</v>
      </c>
      <c r="D27" s="25">
        <v>8</v>
      </c>
      <c r="E27" s="25">
        <v>9</v>
      </c>
      <c r="F27" s="25">
        <v>12</v>
      </c>
      <c r="G27" s="25">
        <v>15</v>
      </c>
      <c r="H27" s="25">
        <v>17</v>
      </c>
      <c r="I27" s="25">
        <v>19</v>
      </c>
      <c r="J27" s="25">
        <v>18</v>
      </c>
      <c r="K27" s="20">
        <v>17</v>
      </c>
      <c r="L27" s="20">
        <v>13</v>
      </c>
      <c r="M27" s="20">
        <v>10</v>
      </c>
      <c r="N27" s="20">
        <v>8</v>
      </c>
      <c r="R27" s="8"/>
      <c r="S27" s="8"/>
    </row>
    <row r="28" spans="1:19" x14ac:dyDescent="0.45">
      <c r="A28" s="16">
        <v>7</v>
      </c>
      <c r="B28" s="16" t="s">
        <v>297</v>
      </c>
      <c r="C28" s="26">
        <v>3</v>
      </c>
      <c r="D28" s="27">
        <v>2</v>
      </c>
      <c r="E28" s="27">
        <v>3</v>
      </c>
      <c r="F28" s="27">
        <v>4</v>
      </c>
      <c r="G28" s="27">
        <v>7</v>
      </c>
      <c r="H28" s="27">
        <v>10</v>
      </c>
      <c r="I28" s="27">
        <v>12</v>
      </c>
      <c r="J28" s="27">
        <v>12</v>
      </c>
      <c r="K28" s="22">
        <v>10</v>
      </c>
      <c r="L28" s="22">
        <v>8</v>
      </c>
      <c r="M28" s="22">
        <v>5</v>
      </c>
      <c r="N28" s="22">
        <v>3</v>
      </c>
      <c r="R28" s="8"/>
      <c r="S28" s="8"/>
    </row>
    <row r="29" spans="1:19" x14ac:dyDescent="0.45">
      <c r="A29" s="15">
        <v>12</v>
      </c>
      <c r="B29" s="15" t="s">
        <v>295</v>
      </c>
      <c r="C29" s="23">
        <v>4</v>
      </c>
      <c r="D29" s="23">
        <v>4</v>
      </c>
      <c r="E29" s="23">
        <v>5</v>
      </c>
      <c r="F29" s="23">
        <v>6</v>
      </c>
      <c r="G29" s="23">
        <v>5</v>
      </c>
      <c r="H29" s="23">
        <v>3</v>
      </c>
      <c r="I29" s="23">
        <v>2</v>
      </c>
      <c r="J29" s="23">
        <v>4</v>
      </c>
      <c r="K29" s="18">
        <v>5</v>
      </c>
      <c r="L29" s="18">
        <v>5</v>
      </c>
      <c r="M29" s="18">
        <v>4</v>
      </c>
      <c r="N29" s="18">
        <v>4</v>
      </c>
    </row>
    <row r="30" spans="1:19" x14ac:dyDescent="0.45">
      <c r="A30" s="14">
        <v>12</v>
      </c>
      <c r="B30" s="14" t="s">
        <v>296</v>
      </c>
      <c r="C30" s="24">
        <v>13</v>
      </c>
      <c r="D30" s="25">
        <v>14</v>
      </c>
      <c r="E30" s="25">
        <v>16</v>
      </c>
      <c r="F30" s="25">
        <v>19</v>
      </c>
      <c r="G30" s="25">
        <v>22</v>
      </c>
      <c r="H30" s="25">
        <v>26</v>
      </c>
      <c r="I30" s="25">
        <v>28</v>
      </c>
      <c r="J30" s="25">
        <v>29</v>
      </c>
      <c r="K30" s="20">
        <v>26</v>
      </c>
      <c r="L30" s="20">
        <v>22</v>
      </c>
      <c r="M30" s="20">
        <v>17</v>
      </c>
      <c r="N30" s="20">
        <v>13</v>
      </c>
      <c r="R30" s="8"/>
      <c r="S30" s="8"/>
    </row>
    <row r="31" spans="1:19" x14ac:dyDescent="0.45">
      <c r="A31" s="16">
        <v>12</v>
      </c>
      <c r="B31" s="16" t="s">
        <v>297</v>
      </c>
      <c r="C31" s="26">
        <v>4</v>
      </c>
      <c r="D31" s="27">
        <v>4</v>
      </c>
      <c r="E31" s="27">
        <v>6</v>
      </c>
      <c r="F31" s="27">
        <v>9</v>
      </c>
      <c r="G31" s="27">
        <v>12</v>
      </c>
      <c r="H31" s="27">
        <v>17</v>
      </c>
      <c r="I31" s="27">
        <v>19</v>
      </c>
      <c r="J31" s="27">
        <v>19</v>
      </c>
      <c r="K31" s="22">
        <v>16</v>
      </c>
      <c r="L31" s="22">
        <v>13</v>
      </c>
      <c r="M31" s="22">
        <v>8</v>
      </c>
      <c r="N31" s="22">
        <v>4</v>
      </c>
      <c r="R31" s="8"/>
      <c r="S31" s="8"/>
    </row>
    <row r="32" spans="1:19" x14ac:dyDescent="0.45">
      <c r="A32" s="15">
        <v>17</v>
      </c>
      <c r="B32" s="15" t="s">
        <v>295</v>
      </c>
      <c r="C32" s="23">
        <v>15</v>
      </c>
      <c r="D32" s="23">
        <v>15</v>
      </c>
      <c r="E32" s="23">
        <v>17</v>
      </c>
      <c r="F32" s="23">
        <v>15</v>
      </c>
      <c r="G32" s="23">
        <v>17</v>
      </c>
      <c r="H32" s="23">
        <v>17</v>
      </c>
      <c r="I32" s="23">
        <v>16</v>
      </c>
      <c r="J32" s="23">
        <v>18</v>
      </c>
      <c r="K32" s="18">
        <v>19</v>
      </c>
      <c r="L32" s="18">
        <v>19</v>
      </c>
      <c r="M32" s="18">
        <v>15</v>
      </c>
      <c r="N32" s="18">
        <v>16</v>
      </c>
    </row>
    <row r="33" spans="1:22" x14ac:dyDescent="0.45">
      <c r="A33" s="14">
        <v>17</v>
      </c>
      <c r="B33" s="14" t="s">
        <v>296</v>
      </c>
      <c r="C33" s="24">
        <v>1</v>
      </c>
      <c r="D33" s="25">
        <v>1</v>
      </c>
      <c r="E33" s="25">
        <v>2</v>
      </c>
      <c r="F33" s="25">
        <v>4</v>
      </c>
      <c r="G33" s="25">
        <v>9</v>
      </c>
      <c r="H33" s="25">
        <v>13</v>
      </c>
      <c r="I33" s="25">
        <v>15</v>
      </c>
      <c r="J33" s="25">
        <v>15</v>
      </c>
      <c r="K33" s="20">
        <v>11</v>
      </c>
      <c r="L33" s="20">
        <v>7</v>
      </c>
      <c r="M33" s="20">
        <v>4</v>
      </c>
      <c r="N33" s="20">
        <v>2</v>
      </c>
      <c r="R33" s="8"/>
      <c r="S33" s="8"/>
    </row>
    <row r="34" spans="1:22" x14ac:dyDescent="0.45">
      <c r="A34" s="16">
        <v>17</v>
      </c>
      <c r="B34" s="16" t="s">
        <v>297</v>
      </c>
      <c r="C34" s="26">
        <v>-2</v>
      </c>
      <c r="D34" s="27">
        <v>-3</v>
      </c>
      <c r="E34" s="27">
        <v>-2</v>
      </c>
      <c r="F34" s="27">
        <v>1</v>
      </c>
      <c r="G34" s="27">
        <v>4</v>
      </c>
      <c r="H34" s="27">
        <v>8</v>
      </c>
      <c r="I34" s="27">
        <v>11</v>
      </c>
      <c r="J34" s="27">
        <v>11</v>
      </c>
      <c r="K34" s="22">
        <v>8</v>
      </c>
      <c r="L34" s="22">
        <v>4</v>
      </c>
      <c r="M34" s="22">
        <v>1</v>
      </c>
      <c r="N34" s="22">
        <v>-2</v>
      </c>
      <c r="R34" s="8"/>
      <c r="S34" s="8"/>
    </row>
    <row r="35" spans="1:22" x14ac:dyDescent="0.45">
      <c r="A35" s="15">
        <v>6</v>
      </c>
      <c r="B35" s="15" t="s">
        <v>295</v>
      </c>
      <c r="C35" s="23">
        <v>4</v>
      </c>
      <c r="D35" s="23">
        <v>4</v>
      </c>
      <c r="E35" s="23">
        <v>5</v>
      </c>
      <c r="F35" s="23">
        <v>7</v>
      </c>
      <c r="G35" s="23">
        <v>10</v>
      </c>
      <c r="H35" s="23">
        <v>9</v>
      </c>
      <c r="I35" s="23">
        <v>9</v>
      </c>
      <c r="J35" s="23">
        <v>9</v>
      </c>
      <c r="K35" s="18">
        <v>6</v>
      </c>
      <c r="L35" s="18">
        <v>6</v>
      </c>
      <c r="M35" s="18">
        <v>6</v>
      </c>
      <c r="N35" s="18">
        <v>4</v>
      </c>
    </row>
    <row r="36" spans="1:22" x14ac:dyDescent="0.45">
      <c r="A36" s="14">
        <v>6</v>
      </c>
      <c r="B36" s="14" t="s">
        <v>296</v>
      </c>
      <c r="C36" s="24">
        <v>5</v>
      </c>
      <c r="D36" s="25">
        <v>8</v>
      </c>
      <c r="E36" s="25">
        <v>14</v>
      </c>
      <c r="F36" s="25">
        <v>18</v>
      </c>
      <c r="G36" s="25">
        <v>22</v>
      </c>
      <c r="H36" s="25">
        <v>26</v>
      </c>
      <c r="I36" s="25">
        <v>28</v>
      </c>
      <c r="J36" s="25">
        <v>26</v>
      </c>
      <c r="K36" s="20">
        <v>18</v>
      </c>
      <c r="L36" s="20">
        <v>18</v>
      </c>
      <c r="M36" s="20">
        <v>10</v>
      </c>
      <c r="N36" s="20">
        <v>6</v>
      </c>
      <c r="R36" s="8"/>
      <c r="S36" s="8"/>
    </row>
    <row r="37" spans="1:22" x14ac:dyDescent="0.45">
      <c r="A37" s="16">
        <v>6</v>
      </c>
      <c r="B37" s="16" t="s">
        <v>297</v>
      </c>
      <c r="C37" s="26">
        <v>-6</v>
      </c>
      <c r="D37" s="27">
        <v>-3</v>
      </c>
      <c r="E37" s="27">
        <v>1</v>
      </c>
      <c r="F37" s="27">
        <v>4</v>
      </c>
      <c r="G37" s="27">
        <v>8</v>
      </c>
      <c r="H37" s="27">
        <v>12</v>
      </c>
      <c r="I37" s="27">
        <v>14</v>
      </c>
      <c r="J37" s="27">
        <v>14</v>
      </c>
      <c r="K37" s="22">
        <v>10</v>
      </c>
      <c r="L37" s="22">
        <v>5</v>
      </c>
      <c r="M37" s="22">
        <v>0</v>
      </c>
      <c r="N37" s="22">
        <v>-5</v>
      </c>
      <c r="R37" s="8"/>
      <c r="S37" s="8"/>
    </row>
    <row r="38" spans="1:22" x14ac:dyDescent="0.45">
      <c r="A38" s="15">
        <v>8</v>
      </c>
      <c r="B38" s="15" t="s">
        <v>295</v>
      </c>
      <c r="C38" s="23">
        <v>15</v>
      </c>
      <c r="D38" s="23">
        <v>11</v>
      </c>
      <c r="E38" s="23">
        <v>13</v>
      </c>
      <c r="F38" s="23">
        <v>11</v>
      </c>
      <c r="G38" s="23">
        <v>10</v>
      </c>
      <c r="H38" s="23">
        <v>9</v>
      </c>
      <c r="I38" s="23">
        <v>10</v>
      </c>
      <c r="J38" s="23">
        <v>11</v>
      </c>
      <c r="K38" s="18">
        <v>11</v>
      </c>
      <c r="L38" s="18">
        <v>16</v>
      </c>
      <c r="M38" s="18">
        <v>16</v>
      </c>
      <c r="N38" s="18">
        <v>15</v>
      </c>
    </row>
    <row r="39" spans="1:22" x14ac:dyDescent="0.45">
      <c r="A39" s="14">
        <v>8</v>
      </c>
      <c r="B39" s="14" t="s">
        <v>296</v>
      </c>
      <c r="C39" s="24">
        <v>8</v>
      </c>
      <c r="D39" s="25">
        <v>7</v>
      </c>
      <c r="E39" s="25">
        <v>8</v>
      </c>
      <c r="F39" s="25">
        <v>10</v>
      </c>
      <c r="G39" s="25">
        <v>12</v>
      </c>
      <c r="H39" s="25">
        <v>15</v>
      </c>
      <c r="I39" s="25">
        <v>17</v>
      </c>
      <c r="J39" s="25">
        <v>17</v>
      </c>
      <c r="K39" s="20">
        <v>15</v>
      </c>
      <c r="L39" s="20">
        <v>13</v>
      </c>
      <c r="M39" s="20">
        <v>11</v>
      </c>
      <c r="N39" s="20">
        <v>9</v>
      </c>
      <c r="R39" s="8"/>
      <c r="S39" s="8"/>
    </row>
    <row r="40" spans="1:22" x14ac:dyDescent="0.45">
      <c r="A40" s="16">
        <v>8</v>
      </c>
      <c r="B40" s="16" t="s">
        <v>297</v>
      </c>
      <c r="C40" s="26">
        <v>5</v>
      </c>
      <c r="D40" s="27">
        <v>5</v>
      </c>
      <c r="E40" s="27">
        <v>6</v>
      </c>
      <c r="F40" s="27">
        <v>7</v>
      </c>
      <c r="G40" s="27">
        <v>9</v>
      </c>
      <c r="H40" s="27">
        <v>12</v>
      </c>
      <c r="I40" s="27">
        <v>14</v>
      </c>
      <c r="J40" s="27">
        <v>14</v>
      </c>
      <c r="K40" s="22">
        <v>13</v>
      </c>
      <c r="L40" s="22">
        <v>11</v>
      </c>
      <c r="M40" s="22">
        <v>8</v>
      </c>
      <c r="N40" s="22">
        <v>7</v>
      </c>
      <c r="R40" s="8"/>
      <c r="S40" s="8"/>
    </row>
    <row r="41" spans="1:22" x14ac:dyDescent="0.45">
      <c r="A41" s="15">
        <v>10</v>
      </c>
      <c r="B41" s="15" t="s">
        <v>295</v>
      </c>
      <c r="C41" s="23">
        <v>16</v>
      </c>
      <c r="D41" s="23">
        <v>12</v>
      </c>
      <c r="E41" s="23">
        <v>13</v>
      </c>
      <c r="F41" s="23">
        <v>11</v>
      </c>
      <c r="G41" s="23">
        <v>10</v>
      </c>
      <c r="H41" s="23">
        <v>10</v>
      </c>
      <c r="I41" s="23">
        <v>11</v>
      </c>
      <c r="J41" s="23">
        <v>11</v>
      </c>
      <c r="K41" s="18">
        <v>11</v>
      </c>
      <c r="L41" s="18">
        <v>16</v>
      </c>
      <c r="M41" s="18">
        <v>16</v>
      </c>
      <c r="N41" s="18">
        <v>15</v>
      </c>
    </row>
    <row r="42" spans="1:22" x14ac:dyDescent="0.45">
      <c r="A42" s="14">
        <v>10</v>
      </c>
      <c r="B42" s="14" t="s">
        <v>296</v>
      </c>
      <c r="C42" s="19">
        <v>8</v>
      </c>
      <c r="D42" s="20">
        <v>8</v>
      </c>
      <c r="E42" s="20">
        <v>10</v>
      </c>
      <c r="F42" s="20">
        <v>11</v>
      </c>
      <c r="G42" s="20">
        <v>15</v>
      </c>
      <c r="H42" s="20">
        <v>16</v>
      </c>
      <c r="I42" s="20">
        <v>19</v>
      </c>
      <c r="J42" s="20">
        <v>19</v>
      </c>
      <c r="K42" s="20">
        <v>17</v>
      </c>
      <c r="L42" s="20">
        <v>14</v>
      </c>
      <c r="M42" s="20">
        <v>11</v>
      </c>
      <c r="N42" s="20">
        <v>8</v>
      </c>
      <c r="R42" s="8"/>
    </row>
    <row r="43" spans="1:22" x14ac:dyDescent="0.45">
      <c r="A43" s="16">
        <v>10</v>
      </c>
      <c r="B43" s="16" t="s">
        <v>297</v>
      </c>
      <c r="C43" s="21">
        <v>6</v>
      </c>
      <c r="D43" s="22">
        <v>6</v>
      </c>
      <c r="E43" s="22">
        <v>7</v>
      </c>
      <c r="F43" s="22">
        <v>8</v>
      </c>
      <c r="G43" s="22">
        <v>11</v>
      </c>
      <c r="H43" s="22">
        <v>13</v>
      </c>
      <c r="I43" s="22">
        <v>15</v>
      </c>
      <c r="J43" s="22">
        <v>16</v>
      </c>
      <c r="K43" s="22">
        <v>14</v>
      </c>
      <c r="L43" s="22">
        <v>11</v>
      </c>
      <c r="M43" s="22">
        <v>8</v>
      </c>
      <c r="N43" s="22">
        <v>6</v>
      </c>
      <c r="R43" s="8"/>
    </row>
    <row r="44" spans="1:22" x14ac:dyDescent="0.45">
      <c r="A44" s="15">
        <v>18</v>
      </c>
      <c r="B44" s="15" t="s">
        <v>295</v>
      </c>
      <c r="C44" s="18">
        <v>17</v>
      </c>
      <c r="D44" s="18">
        <v>13</v>
      </c>
      <c r="E44" s="18">
        <v>16</v>
      </c>
      <c r="F44" s="18">
        <v>13</v>
      </c>
      <c r="G44" s="18">
        <v>12</v>
      </c>
      <c r="H44" s="18">
        <v>12</v>
      </c>
      <c r="I44" s="18">
        <v>13</v>
      </c>
      <c r="J44" s="18">
        <v>14</v>
      </c>
      <c r="K44" s="18">
        <v>14</v>
      </c>
      <c r="L44" s="18">
        <v>18</v>
      </c>
      <c r="M44" s="18">
        <v>18</v>
      </c>
      <c r="N44" s="18">
        <v>17</v>
      </c>
    </row>
    <row r="45" spans="1:22" x14ac:dyDescent="0.45">
      <c r="A45" s="14">
        <v>18</v>
      </c>
      <c r="B45" s="14" t="s">
        <v>296</v>
      </c>
      <c r="C45" s="19">
        <v>7</v>
      </c>
      <c r="D45" s="20">
        <v>7</v>
      </c>
      <c r="E45" s="20">
        <v>9</v>
      </c>
      <c r="F45" s="20">
        <v>12</v>
      </c>
      <c r="G45" s="20">
        <v>15</v>
      </c>
      <c r="H45" s="20">
        <v>18</v>
      </c>
      <c r="I45" s="20">
        <v>19</v>
      </c>
      <c r="J45" s="20">
        <v>19</v>
      </c>
      <c r="K45" s="20">
        <v>17</v>
      </c>
      <c r="L45" s="20">
        <v>13</v>
      </c>
      <c r="M45" s="20">
        <v>10</v>
      </c>
      <c r="N45" s="20">
        <v>8</v>
      </c>
      <c r="R45" s="8"/>
    </row>
    <row r="46" spans="1:22" x14ac:dyDescent="0.45">
      <c r="A46" s="16">
        <v>18</v>
      </c>
      <c r="B46" s="16" t="s">
        <v>297</v>
      </c>
      <c r="C46" s="21">
        <v>2</v>
      </c>
      <c r="D46" s="22">
        <v>2</v>
      </c>
      <c r="E46" s="22">
        <v>3</v>
      </c>
      <c r="F46" s="22">
        <v>4</v>
      </c>
      <c r="G46" s="22">
        <v>7</v>
      </c>
      <c r="H46" s="22">
        <v>9</v>
      </c>
      <c r="I46" s="22">
        <v>11</v>
      </c>
      <c r="J46" s="22">
        <v>11</v>
      </c>
      <c r="K46" s="22">
        <v>9</v>
      </c>
      <c r="L46" s="22">
        <v>7</v>
      </c>
      <c r="M46" s="22">
        <v>4</v>
      </c>
      <c r="N46" s="22">
        <v>2</v>
      </c>
      <c r="R46" s="8"/>
      <c r="S46" s="17"/>
      <c r="T46" s="17"/>
      <c r="U46" s="17"/>
      <c r="V46" s="17"/>
    </row>
    <row r="47" spans="1:22" x14ac:dyDescent="0.45">
      <c r="A47" s="15">
        <v>15</v>
      </c>
      <c r="B47" s="15" t="s">
        <v>295</v>
      </c>
      <c r="C47" s="18">
        <v>4</v>
      </c>
      <c r="D47" s="18">
        <v>6</v>
      </c>
      <c r="E47" s="18">
        <v>8</v>
      </c>
      <c r="F47" s="18">
        <v>10</v>
      </c>
      <c r="G47" s="18">
        <v>12</v>
      </c>
      <c r="H47" s="18">
        <v>11</v>
      </c>
      <c r="I47" s="18">
        <v>10</v>
      </c>
      <c r="J47" s="18">
        <v>11</v>
      </c>
      <c r="K47" s="18">
        <v>8</v>
      </c>
      <c r="L47" s="18">
        <v>7</v>
      </c>
      <c r="M47" s="18">
        <v>6</v>
      </c>
      <c r="N47" s="18">
        <v>6</v>
      </c>
      <c r="S47" s="17"/>
      <c r="T47" s="17"/>
      <c r="U47" s="17"/>
      <c r="V47" s="17"/>
    </row>
    <row r="48" spans="1:22" x14ac:dyDescent="0.45">
      <c r="A48" s="14">
        <v>15</v>
      </c>
      <c r="B48" s="14" t="s">
        <v>296</v>
      </c>
      <c r="C48" s="19">
        <v>4.2</v>
      </c>
      <c r="D48" s="20">
        <v>4.7</v>
      </c>
      <c r="E48" s="20">
        <v>8.6</v>
      </c>
      <c r="F48" s="20">
        <v>12.7</v>
      </c>
      <c r="G48" s="20">
        <v>18.2</v>
      </c>
      <c r="H48" s="20">
        <v>24.1</v>
      </c>
      <c r="I48" s="20">
        <v>28.6</v>
      </c>
      <c r="J48" s="20">
        <v>27.3</v>
      </c>
      <c r="K48" s="20">
        <v>22.1</v>
      </c>
      <c r="L48" s="20">
        <v>14.9</v>
      </c>
      <c r="M48" s="20">
        <v>8.1</v>
      </c>
      <c r="N48" s="20">
        <v>3.4</v>
      </c>
      <c r="S48" s="17"/>
      <c r="T48" s="17"/>
      <c r="U48" s="17"/>
      <c r="V48" s="17"/>
    </row>
    <row r="49" spans="1:22" x14ac:dyDescent="0.45">
      <c r="A49" s="16">
        <v>15</v>
      </c>
      <c r="B49" s="16" t="s">
        <v>297</v>
      </c>
      <c r="C49" s="21">
        <v>-7.8</v>
      </c>
      <c r="D49" s="22">
        <v>-7.4</v>
      </c>
      <c r="E49" s="22">
        <v>-4.2</v>
      </c>
      <c r="F49" s="22">
        <v>-0.7</v>
      </c>
      <c r="G49" s="22">
        <v>4.5999999999999996</v>
      </c>
      <c r="H49" s="22">
        <v>9.4</v>
      </c>
      <c r="I49" s="22">
        <v>13.1</v>
      </c>
      <c r="J49" s="22">
        <v>12.3</v>
      </c>
      <c r="K49" s="22">
        <v>7.1</v>
      </c>
      <c r="L49" s="22">
        <v>1.1000000000000001</v>
      </c>
      <c r="M49" s="22">
        <v>-4.3</v>
      </c>
      <c r="N49" s="22">
        <v>-8.1999999999999993</v>
      </c>
      <c r="S49" s="17"/>
      <c r="T49" s="17"/>
      <c r="U49" s="17"/>
      <c r="V49" s="17"/>
    </row>
    <row r="50" spans="1:22" x14ac:dyDescent="0.45">
      <c r="A50" s="15">
        <v>19</v>
      </c>
      <c r="B50" s="15" t="s">
        <v>295</v>
      </c>
      <c r="C50" s="18">
        <v>9</v>
      </c>
      <c r="D50" s="18">
        <v>7</v>
      </c>
      <c r="E50" s="18">
        <v>9</v>
      </c>
      <c r="F50" s="18">
        <v>9</v>
      </c>
      <c r="G50" s="18">
        <v>11</v>
      </c>
      <c r="H50" s="18">
        <v>13</v>
      </c>
      <c r="I50" s="18">
        <v>13</v>
      </c>
      <c r="J50" s="18">
        <v>11</v>
      </c>
      <c r="K50" s="18">
        <v>9</v>
      </c>
      <c r="L50" s="18">
        <v>6</v>
      </c>
      <c r="M50" s="18">
        <v>8</v>
      </c>
      <c r="N50" s="18">
        <v>7</v>
      </c>
      <c r="S50" s="17"/>
      <c r="T50" s="17"/>
      <c r="U50" s="17"/>
      <c r="V50" s="17"/>
    </row>
    <row r="51" spans="1:22" x14ac:dyDescent="0.45">
      <c r="A51" s="14">
        <v>19</v>
      </c>
      <c r="B51" s="14" t="s">
        <v>296</v>
      </c>
      <c r="C51" s="19">
        <v>-10</v>
      </c>
      <c r="D51" s="20">
        <v>-6</v>
      </c>
      <c r="E51" s="20">
        <v>-3</v>
      </c>
      <c r="F51" s="20">
        <v>-2</v>
      </c>
      <c r="G51" s="20">
        <v>2</v>
      </c>
      <c r="H51" s="20">
        <v>12</v>
      </c>
      <c r="I51" s="20">
        <v>15</v>
      </c>
      <c r="J51" s="20">
        <v>14</v>
      </c>
      <c r="K51" s="20">
        <v>9</v>
      </c>
      <c r="L51" s="20">
        <v>5</v>
      </c>
      <c r="M51" s="20">
        <v>-4</v>
      </c>
      <c r="N51" s="20">
        <v>-10</v>
      </c>
      <c r="S51" s="17"/>
      <c r="T51" s="17"/>
      <c r="U51" s="17"/>
      <c r="V51" s="17"/>
    </row>
    <row r="52" spans="1:22" x14ac:dyDescent="0.45">
      <c r="A52" s="16">
        <v>19</v>
      </c>
      <c r="B52" s="16" t="s">
        <v>297</v>
      </c>
      <c r="C52" s="21">
        <v>-15</v>
      </c>
      <c r="D52" s="22">
        <v>-11</v>
      </c>
      <c r="E52" s="22">
        <v>-8</v>
      </c>
      <c r="F52" s="22">
        <v>-8</v>
      </c>
      <c r="G52" s="22">
        <v>-3</v>
      </c>
      <c r="H52" s="22">
        <v>5</v>
      </c>
      <c r="I52" s="22">
        <v>7</v>
      </c>
      <c r="J52" s="22">
        <v>7</v>
      </c>
      <c r="K52" s="22">
        <v>3</v>
      </c>
      <c r="L52" s="22">
        <v>-1</v>
      </c>
      <c r="M52" s="22">
        <v>-8</v>
      </c>
      <c r="N52" s="22">
        <v>-14</v>
      </c>
      <c r="S52" s="17"/>
      <c r="T52" s="17"/>
      <c r="U52" s="17"/>
      <c r="V52" s="17"/>
    </row>
    <row r="53" spans="1:22" x14ac:dyDescent="0.45">
      <c r="A53" s="15">
        <v>20</v>
      </c>
      <c r="B53" s="15" t="s">
        <v>295</v>
      </c>
      <c r="C53" s="18">
        <v>18</v>
      </c>
      <c r="D53" s="18">
        <v>15</v>
      </c>
      <c r="E53" s="18">
        <v>17</v>
      </c>
      <c r="F53" s="18">
        <v>16</v>
      </c>
      <c r="G53" s="18">
        <v>14</v>
      </c>
      <c r="H53" s="18">
        <v>14</v>
      </c>
      <c r="I53" s="18">
        <v>15</v>
      </c>
      <c r="J53" s="18">
        <v>14</v>
      </c>
      <c r="K53" s="18">
        <v>14</v>
      </c>
      <c r="L53" s="18">
        <v>18</v>
      </c>
      <c r="M53" s="18">
        <v>18</v>
      </c>
      <c r="N53" s="18">
        <v>20</v>
      </c>
      <c r="S53" s="17"/>
      <c r="T53" s="17"/>
      <c r="U53" s="17"/>
      <c r="V53" s="17"/>
    </row>
    <row r="54" spans="1:22" x14ac:dyDescent="0.45">
      <c r="A54" s="14">
        <v>20</v>
      </c>
      <c r="B54" s="14" t="s">
        <v>296</v>
      </c>
      <c r="C54" s="19">
        <v>5</v>
      </c>
      <c r="D54" s="20">
        <v>5</v>
      </c>
      <c r="E54" s="20">
        <v>7</v>
      </c>
      <c r="F54" s="20">
        <v>9</v>
      </c>
      <c r="G54" s="20">
        <v>12</v>
      </c>
      <c r="H54" s="20">
        <v>15</v>
      </c>
      <c r="I54" s="20">
        <v>16</v>
      </c>
      <c r="J54" s="20">
        <v>16</v>
      </c>
      <c r="K54" s="20">
        <v>14</v>
      </c>
      <c r="L54" s="20">
        <v>10</v>
      </c>
      <c r="M54" s="20">
        <v>7</v>
      </c>
      <c r="N54" s="20">
        <v>5</v>
      </c>
      <c r="O54" s="17"/>
      <c r="S54" s="17"/>
      <c r="T54" s="17"/>
      <c r="U54" s="17"/>
      <c r="V54" s="17"/>
    </row>
    <row r="55" spans="1:22" x14ac:dyDescent="0.45">
      <c r="A55" s="16">
        <v>20</v>
      </c>
      <c r="B55" s="16" t="s">
        <v>297</v>
      </c>
      <c r="C55" s="21">
        <v>0</v>
      </c>
      <c r="D55" s="22">
        <v>0</v>
      </c>
      <c r="E55" s="22">
        <v>1</v>
      </c>
      <c r="F55" s="22">
        <v>2</v>
      </c>
      <c r="G55" s="22">
        <v>4</v>
      </c>
      <c r="H55" s="22">
        <v>7</v>
      </c>
      <c r="I55" s="22">
        <v>9</v>
      </c>
      <c r="J55" s="22">
        <v>9</v>
      </c>
      <c r="K55" s="22">
        <v>7</v>
      </c>
      <c r="L55" s="22">
        <v>5</v>
      </c>
      <c r="M55" s="22">
        <v>2</v>
      </c>
      <c r="N55" s="22">
        <v>0</v>
      </c>
      <c r="O55" s="17"/>
      <c r="S55" s="17"/>
      <c r="T55" s="17"/>
      <c r="U55" s="17"/>
      <c r="V55" s="17"/>
    </row>
    <row r="56" spans="1:22" x14ac:dyDescent="0.45">
      <c r="A56" s="15">
        <v>21</v>
      </c>
      <c r="B56" s="15" t="s">
        <v>295</v>
      </c>
      <c r="C56" s="18">
        <v>6</v>
      </c>
      <c r="D56" s="18">
        <v>9</v>
      </c>
      <c r="E56" s="18">
        <v>10</v>
      </c>
      <c r="F56" s="18">
        <v>11</v>
      </c>
      <c r="G56" s="18">
        <v>15</v>
      </c>
      <c r="H56" s="18">
        <v>19</v>
      </c>
      <c r="I56" s="18">
        <v>17</v>
      </c>
      <c r="J56" s="18">
        <v>17</v>
      </c>
      <c r="K56" s="18">
        <v>14</v>
      </c>
      <c r="L56" s="18">
        <v>8</v>
      </c>
      <c r="M56" s="18">
        <v>6</v>
      </c>
      <c r="N56" s="18">
        <v>4</v>
      </c>
      <c r="O56" s="17"/>
      <c r="S56" s="17"/>
      <c r="T56" s="17"/>
      <c r="U56" s="17"/>
      <c r="V56" s="17"/>
    </row>
    <row r="57" spans="1:22" x14ac:dyDescent="0.45">
      <c r="A57" s="14">
        <v>21</v>
      </c>
      <c r="B57" s="14" t="s">
        <v>296</v>
      </c>
      <c r="C57" s="19">
        <v>18</v>
      </c>
      <c r="D57" s="20">
        <v>18</v>
      </c>
      <c r="E57" s="20">
        <v>21</v>
      </c>
      <c r="F57" s="20">
        <v>25</v>
      </c>
      <c r="G57" s="20">
        <v>28</v>
      </c>
      <c r="H57" s="20">
        <v>30</v>
      </c>
      <c r="I57" s="20">
        <v>31</v>
      </c>
      <c r="J57" s="20">
        <v>31</v>
      </c>
      <c r="K57" s="20">
        <v>30</v>
      </c>
      <c r="L57" s="20">
        <v>28</v>
      </c>
      <c r="M57" s="20">
        <v>24</v>
      </c>
      <c r="N57" s="20">
        <v>20</v>
      </c>
      <c r="O57" s="17"/>
      <c r="S57" s="17"/>
      <c r="T57" s="17"/>
      <c r="U57" s="8"/>
      <c r="V57" s="17"/>
    </row>
    <row r="58" spans="1:22" x14ac:dyDescent="0.45">
      <c r="A58" s="16">
        <v>21</v>
      </c>
      <c r="B58" s="16" t="s">
        <v>297</v>
      </c>
      <c r="C58" s="21">
        <v>14</v>
      </c>
      <c r="D58" s="22">
        <v>14</v>
      </c>
      <c r="E58" s="22">
        <v>17</v>
      </c>
      <c r="F58" s="22">
        <v>20</v>
      </c>
      <c r="G58" s="22">
        <v>24</v>
      </c>
      <c r="H58" s="22">
        <v>26</v>
      </c>
      <c r="I58" s="22">
        <v>27</v>
      </c>
      <c r="J58" s="22">
        <v>26</v>
      </c>
      <c r="K58" s="22">
        <v>25</v>
      </c>
      <c r="L58" s="22">
        <v>23</v>
      </c>
      <c r="M58" s="22">
        <v>19</v>
      </c>
      <c r="N58" s="22">
        <v>15</v>
      </c>
    </row>
    <row r="59" spans="1:22" x14ac:dyDescent="0.45">
      <c r="A59" s="15">
        <v>9</v>
      </c>
      <c r="B59" s="15" t="s">
        <v>295</v>
      </c>
      <c r="C59" s="18">
        <v>15</v>
      </c>
      <c r="D59" s="18">
        <v>12</v>
      </c>
      <c r="E59" s="18">
        <v>15</v>
      </c>
      <c r="F59" s="18">
        <v>10</v>
      </c>
      <c r="G59" s="18">
        <v>11</v>
      </c>
      <c r="H59" s="18">
        <v>7</v>
      </c>
      <c r="I59" s="18">
        <v>3</v>
      </c>
      <c r="J59" s="18">
        <v>5</v>
      </c>
      <c r="K59" s="18">
        <v>7</v>
      </c>
      <c r="L59" s="18">
        <v>12</v>
      </c>
      <c r="M59" s="18">
        <v>14</v>
      </c>
      <c r="N59" s="18">
        <v>17</v>
      </c>
      <c r="U59" s="8"/>
    </row>
    <row r="60" spans="1:22" x14ac:dyDescent="0.45">
      <c r="A60" s="14">
        <v>9</v>
      </c>
      <c r="B60" s="14" t="s">
        <v>296</v>
      </c>
      <c r="C60" s="19">
        <v>9</v>
      </c>
      <c r="D60" s="20">
        <v>10</v>
      </c>
      <c r="E60" s="20">
        <v>13</v>
      </c>
      <c r="F60" s="20">
        <v>15</v>
      </c>
      <c r="G60" s="20">
        <v>19</v>
      </c>
      <c r="H60" s="20">
        <v>23</v>
      </c>
      <c r="I60" s="20">
        <v>28</v>
      </c>
      <c r="J60" s="20">
        <v>28</v>
      </c>
      <c r="K60" s="20">
        <v>23</v>
      </c>
      <c r="L60" s="20">
        <v>18</v>
      </c>
      <c r="M60" s="20">
        <v>12</v>
      </c>
      <c r="N60" s="20">
        <v>9</v>
      </c>
      <c r="U60" s="8"/>
    </row>
    <row r="61" spans="1:22" x14ac:dyDescent="0.45">
      <c r="A61" s="16">
        <v>9</v>
      </c>
      <c r="B61" s="16" t="s">
        <v>297</v>
      </c>
      <c r="C61" s="21">
        <v>0</v>
      </c>
      <c r="D61" s="22">
        <v>1</v>
      </c>
      <c r="E61" s="22">
        <v>2</v>
      </c>
      <c r="F61" s="22">
        <v>4</v>
      </c>
      <c r="G61" s="22">
        <v>7</v>
      </c>
      <c r="H61" s="22">
        <v>11</v>
      </c>
      <c r="I61" s="22">
        <v>13</v>
      </c>
      <c r="J61" s="22">
        <v>13</v>
      </c>
      <c r="K61" s="22">
        <v>11</v>
      </c>
      <c r="L61" s="22">
        <v>7</v>
      </c>
      <c r="M61" s="22">
        <v>3</v>
      </c>
      <c r="N61" s="22">
        <v>1</v>
      </c>
    </row>
    <row r="62" spans="1:22" x14ac:dyDescent="0.45">
      <c r="A62" s="15">
        <v>24</v>
      </c>
      <c r="B62" s="15" t="s">
        <v>295</v>
      </c>
      <c r="C62" s="15">
        <v>6</v>
      </c>
      <c r="D62" s="15">
        <v>5</v>
      </c>
      <c r="E62" s="15">
        <v>5</v>
      </c>
      <c r="F62" s="15">
        <v>7</v>
      </c>
      <c r="G62" s="15">
        <v>5</v>
      </c>
      <c r="H62" s="15">
        <v>4</v>
      </c>
      <c r="I62" s="15">
        <v>2</v>
      </c>
      <c r="J62" s="15">
        <v>2</v>
      </c>
      <c r="K62" s="15">
        <v>4</v>
      </c>
      <c r="L62" s="15">
        <v>7</v>
      </c>
      <c r="M62" s="15">
        <v>6</v>
      </c>
      <c r="N62" s="15">
        <v>6</v>
      </c>
      <c r="U62" s="8"/>
    </row>
    <row r="63" spans="1:22" x14ac:dyDescent="0.45">
      <c r="A63" s="14">
        <v>24</v>
      </c>
      <c r="B63" s="14" t="s">
        <v>296</v>
      </c>
      <c r="C63" s="14">
        <v>1</v>
      </c>
      <c r="D63" s="14">
        <v>2</v>
      </c>
      <c r="E63" s="14">
        <v>7</v>
      </c>
      <c r="F63" s="14">
        <v>9</v>
      </c>
      <c r="G63" s="14">
        <v>14</v>
      </c>
      <c r="H63" s="14">
        <v>18</v>
      </c>
      <c r="I63" s="14">
        <v>21</v>
      </c>
      <c r="J63" s="14">
        <v>21</v>
      </c>
      <c r="K63" s="14">
        <v>16</v>
      </c>
      <c r="L63" s="14">
        <v>11</v>
      </c>
      <c r="M63" s="14">
        <v>5</v>
      </c>
      <c r="N63" s="14">
        <v>1</v>
      </c>
      <c r="U63" s="8"/>
    </row>
    <row r="64" spans="1:22" x14ac:dyDescent="0.45">
      <c r="A64" s="16">
        <v>24</v>
      </c>
      <c r="B64" s="16" t="s">
        <v>297</v>
      </c>
      <c r="C64" s="16">
        <v>-9</v>
      </c>
      <c r="D64" s="16">
        <v>-8</v>
      </c>
      <c r="E64" s="16">
        <v>-5</v>
      </c>
      <c r="F64" s="16">
        <v>-3</v>
      </c>
      <c r="G64" s="16">
        <v>1</v>
      </c>
      <c r="H64" s="16">
        <v>4</v>
      </c>
      <c r="I64" s="16">
        <v>7</v>
      </c>
      <c r="J64" s="16">
        <v>7</v>
      </c>
      <c r="K64" s="16">
        <v>3</v>
      </c>
      <c r="L64" s="16">
        <v>0</v>
      </c>
      <c r="M64" s="16">
        <v>-5</v>
      </c>
      <c r="N64" s="16">
        <v>-8</v>
      </c>
    </row>
    <row r="65" spans="1:21" x14ac:dyDescent="0.45">
      <c r="A65" s="15">
        <v>23</v>
      </c>
      <c r="B65" s="15" t="s">
        <v>295</v>
      </c>
      <c r="C65" s="15">
        <v>5</v>
      </c>
      <c r="D65" s="15">
        <v>6</v>
      </c>
      <c r="E65" s="15">
        <v>5</v>
      </c>
      <c r="F65" s="15">
        <v>5</v>
      </c>
      <c r="G65" s="15">
        <v>5</v>
      </c>
      <c r="H65" s="15">
        <v>3</v>
      </c>
      <c r="I65" s="15">
        <v>2</v>
      </c>
      <c r="J65" s="15">
        <v>2</v>
      </c>
      <c r="K65" s="15">
        <v>2</v>
      </c>
      <c r="L65" s="15">
        <v>5</v>
      </c>
      <c r="M65" s="15">
        <v>6</v>
      </c>
      <c r="N65" s="15">
        <v>6</v>
      </c>
      <c r="U65" s="8"/>
    </row>
    <row r="66" spans="1:21" x14ac:dyDescent="0.45">
      <c r="A66" s="14">
        <v>23</v>
      </c>
      <c r="B66" s="14" t="s">
        <v>296</v>
      </c>
      <c r="C66" s="14">
        <v>12</v>
      </c>
      <c r="D66" s="14">
        <v>13</v>
      </c>
      <c r="E66" s="14">
        <v>15</v>
      </c>
      <c r="F66" s="14">
        <v>19</v>
      </c>
      <c r="G66" s="14">
        <v>25</v>
      </c>
      <c r="H66" s="14">
        <v>29</v>
      </c>
      <c r="I66" s="14">
        <v>32</v>
      </c>
      <c r="J66" s="14">
        <v>32</v>
      </c>
      <c r="K66" s="14">
        <v>27</v>
      </c>
      <c r="L66" s="14">
        <v>22</v>
      </c>
      <c r="M66" s="14">
        <v>17</v>
      </c>
      <c r="N66" s="14">
        <v>13</v>
      </c>
      <c r="U66" s="8"/>
    </row>
    <row r="67" spans="1:21" x14ac:dyDescent="0.45">
      <c r="A67" s="16">
        <v>23</v>
      </c>
      <c r="B67" s="16" t="s">
        <v>297</v>
      </c>
      <c r="C67" s="16">
        <v>4</v>
      </c>
      <c r="D67" s="16">
        <v>4</v>
      </c>
      <c r="E67" s="16">
        <v>6</v>
      </c>
      <c r="F67" s="16">
        <v>9</v>
      </c>
      <c r="G67" s="16">
        <v>14</v>
      </c>
      <c r="H67" s="16">
        <v>19</v>
      </c>
      <c r="I67" s="16">
        <v>22</v>
      </c>
      <c r="J67" s="16">
        <v>22</v>
      </c>
      <c r="K67" s="16">
        <v>18</v>
      </c>
      <c r="L67" s="16">
        <v>14</v>
      </c>
      <c r="M67" s="16">
        <v>9</v>
      </c>
      <c r="N67" s="16">
        <v>6</v>
      </c>
    </row>
    <row r="68" spans="1:21" x14ac:dyDescent="0.45">
      <c r="A68" s="15">
        <v>22</v>
      </c>
      <c r="B68" s="15" t="s">
        <v>295</v>
      </c>
      <c r="C68" s="15">
        <v>4</v>
      </c>
      <c r="D68" s="15">
        <v>3</v>
      </c>
      <c r="E68" s="15">
        <v>4</v>
      </c>
      <c r="F68" s="15">
        <v>4</v>
      </c>
      <c r="G68" s="15">
        <v>4</v>
      </c>
      <c r="H68" s="15">
        <v>2</v>
      </c>
      <c r="I68" s="15">
        <v>1</v>
      </c>
      <c r="J68" s="15">
        <v>1</v>
      </c>
      <c r="K68" s="15">
        <v>3</v>
      </c>
      <c r="L68" s="15">
        <v>4</v>
      </c>
      <c r="M68" s="15">
        <v>4</v>
      </c>
      <c r="N68" s="15">
        <v>4</v>
      </c>
      <c r="U68" s="8"/>
    </row>
    <row r="69" spans="1:21" x14ac:dyDescent="0.45">
      <c r="A69" s="14">
        <v>22</v>
      </c>
      <c r="B69" s="14" t="s">
        <v>296</v>
      </c>
      <c r="C69" s="14">
        <v>15</v>
      </c>
      <c r="D69" s="14">
        <v>16</v>
      </c>
      <c r="E69" s="14">
        <v>18</v>
      </c>
      <c r="F69" s="14">
        <v>19</v>
      </c>
      <c r="G69" s="14">
        <v>23</v>
      </c>
      <c r="H69" s="14">
        <v>27</v>
      </c>
      <c r="I69" s="14">
        <v>29</v>
      </c>
      <c r="J69" s="14">
        <v>29</v>
      </c>
      <c r="K69" s="14">
        <v>27</v>
      </c>
      <c r="L69" s="14">
        <v>24</v>
      </c>
      <c r="M69" s="14">
        <v>18</v>
      </c>
      <c r="N69" s="14">
        <v>16</v>
      </c>
      <c r="U69" s="8"/>
    </row>
    <row r="70" spans="1:21" x14ac:dyDescent="0.45">
      <c r="A70" s="16">
        <v>22</v>
      </c>
      <c r="B70" s="16" t="s">
        <v>297</v>
      </c>
      <c r="C70" s="16">
        <v>6</v>
      </c>
      <c r="D70" s="16">
        <v>6</v>
      </c>
      <c r="E70" s="16">
        <v>8</v>
      </c>
      <c r="F70" s="16">
        <v>10</v>
      </c>
      <c r="G70" s="16">
        <v>13</v>
      </c>
      <c r="H70" s="16">
        <v>17</v>
      </c>
      <c r="I70" s="16">
        <v>20</v>
      </c>
      <c r="J70" s="16">
        <v>21</v>
      </c>
      <c r="K70" s="16">
        <v>18</v>
      </c>
      <c r="L70" s="16">
        <v>14</v>
      </c>
      <c r="M70" s="16">
        <v>9</v>
      </c>
      <c r="N70" s="16">
        <v>7</v>
      </c>
    </row>
    <row r="71" spans="1:21" x14ac:dyDescent="0.45">
      <c r="A71" s="15">
        <v>25</v>
      </c>
      <c r="B71" s="15" t="s">
        <v>295</v>
      </c>
      <c r="C71" s="15">
        <v>10</v>
      </c>
      <c r="D71" s="15">
        <v>10</v>
      </c>
      <c r="E71" s="15">
        <v>12</v>
      </c>
      <c r="F71" s="15">
        <v>14</v>
      </c>
      <c r="G71" s="15">
        <v>16</v>
      </c>
      <c r="H71" s="15">
        <v>17</v>
      </c>
      <c r="I71" s="15">
        <v>17</v>
      </c>
      <c r="J71" s="15">
        <v>16</v>
      </c>
      <c r="K71" s="15">
        <v>13</v>
      </c>
      <c r="L71" s="15">
        <v>10</v>
      </c>
      <c r="M71" s="15">
        <v>11</v>
      </c>
      <c r="N71" s="15">
        <v>12</v>
      </c>
      <c r="U71" s="8"/>
    </row>
    <row r="72" spans="1:21" x14ac:dyDescent="0.45">
      <c r="A72" s="14">
        <v>25</v>
      </c>
      <c r="B72" s="14" t="s">
        <v>296</v>
      </c>
      <c r="C72" s="14">
        <v>-7</v>
      </c>
      <c r="D72" s="14">
        <v>-8</v>
      </c>
      <c r="E72" s="14">
        <v>-5</v>
      </c>
      <c r="F72" s="14">
        <v>-2</v>
      </c>
      <c r="G72" s="14">
        <v>1</v>
      </c>
      <c r="H72" s="14">
        <v>5</v>
      </c>
      <c r="I72" s="14">
        <v>7</v>
      </c>
      <c r="J72" s="14">
        <v>8</v>
      </c>
      <c r="K72" s="14">
        <v>4</v>
      </c>
      <c r="L72" s="14">
        <v>1</v>
      </c>
      <c r="M72" s="14">
        <v>-4</v>
      </c>
      <c r="N72" s="14">
        <v>-6</v>
      </c>
      <c r="U72" s="8"/>
    </row>
    <row r="73" spans="1:21" x14ac:dyDescent="0.45">
      <c r="A73" s="16">
        <v>25</v>
      </c>
      <c r="B73" s="16" t="s">
        <v>297</v>
      </c>
      <c r="C73" s="16">
        <v>-1</v>
      </c>
      <c r="D73" s="16">
        <v>-1</v>
      </c>
      <c r="E73" s="16">
        <v>2</v>
      </c>
      <c r="F73" s="16">
        <v>6</v>
      </c>
      <c r="G73" s="16">
        <v>10</v>
      </c>
      <c r="H73" s="16">
        <v>12</v>
      </c>
      <c r="I73" s="16">
        <v>15</v>
      </c>
      <c r="J73" s="16">
        <v>16</v>
      </c>
      <c r="K73" s="16">
        <v>13</v>
      </c>
      <c r="L73" s="16">
        <v>10</v>
      </c>
      <c r="M73" s="16">
        <v>3</v>
      </c>
      <c r="N73" s="16">
        <v>-1</v>
      </c>
    </row>
    <row r="74" spans="1:21" x14ac:dyDescent="0.45">
      <c r="A74" s="15">
        <v>28</v>
      </c>
      <c r="B74" s="15" t="s">
        <v>295</v>
      </c>
      <c r="C74" s="15">
        <v>4</v>
      </c>
      <c r="D74" s="15">
        <v>4</v>
      </c>
      <c r="E74" s="15">
        <v>4</v>
      </c>
      <c r="F74" s="15">
        <v>4</v>
      </c>
      <c r="G74" s="15">
        <v>4</v>
      </c>
      <c r="H74" s="15">
        <v>2</v>
      </c>
      <c r="I74" s="15">
        <v>0</v>
      </c>
      <c r="J74" s="15">
        <v>1</v>
      </c>
      <c r="K74" s="15">
        <v>2</v>
      </c>
      <c r="L74" s="15">
        <v>4</v>
      </c>
      <c r="M74" s="15">
        <v>5</v>
      </c>
      <c r="N74" s="15">
        <v>4</v>
      </c>
      <c r="U74" s="8"/>
    </row>
    <row r="75" spans="1:21" x14ac:dyDescent="0.45">
      <c r="A75" s="14">
        <v>28</v>
      </c>
      <c r="B75" s="14" t="s">
        <v>296</v>
      </c>
      <c r="C75" s="14">
        <v>15</v>
      </c>
      <c r="D75" s="14">
        <v>16</v>
      </c>
      <c r="E75" s="14">
        <v>18</v>
      </c>
      <c r="F75" s="14">
        <v>21</v>
      </c>
      <c r="G75" s="14">
        <v>24</v>
      </c>
      <c r="H75" s="14">
        <v>29</v>
      </c>
      <c r="I75" s="14">
        <v>31</v>
      </c>
      <c r="J75" s="14">
        <v>32</v>
      </c>
      <c r="K75" s="14">
        <v>28</v>
      </c>
      <c r="L75" s="14">
        <v>23</v>
      </c>
      <c r="M75" s="14">
        <v>18</v>
      </c>
      <c r="N75" s="14">
        <v>16</v>
      </c>
      <c r="U75" s="8"/>
    </row>
    <row r="76" spans="1:21" x14ac:dyDescent="0.45">
      <c r="A76" s="16">
        <v>28</v>
      </c>
      <c r="B76" s="16" t="s">
        <v>297</v>
      </c>
      <c r="C76" s="16">
        <v>5</v>
      </c>
      <c r="D76" s="16">
        <v>5</v>
      </c>
      <c r="E76" s="16">
        <v>7</v>
      </c>
      <c r="F76" s="16">
        <v>9</v>
      </c>
      <c r="G76" s="16">
        <v>13</v>
      </c>
      <c r="H76" s="16">
        <v>17</v>
      </c>
      <c r="I76" s="16">
        <v>19</v>
      </c>
      <c r="J76" s="16">
        <v>20</v>
      </c>
      <c r="K76" s="16">
        <v>17</v>
      </c>
      <c r="L76" s="16">
        <v>14</v>
      </c>
      <c r="M76" s="16">
        <v>9</v>
      </c>
      <c r="N76" s="16">
        <v>6</v>
      </c>
    </row>
    <row r="77" spans="1:21" x14ac:dyDescent="0.45">
      <c r="U77" s="8"/>
    </row>
    <row r="78" spans="1:21" x14ac:dyDescent="0.45">
      <c r="U78" s="8"/>
    </row>
    <row r="80" spans="1:21" x14ac:dyDescent="0.45">
      <c r="U80" s="8"/>
    </row>
    <row r="81" spans="21:21" x14ac:dyDescent="0.45">
      <c r="U81" s="8"/>
    </row>
    <row r="83" spans="21:21" x14ac:dyDescent="0.45">
      <c r="U83" s="8"/>
    </row>
    <row r="84" spans="21:21" x14ac:dyDescent="0.45">
      <c r="U84" s="8"/>
    </row>
    <row r="86" spans="21:21" x14ac:dyDescent="0.45">
      <c r="U86" s="8"/>
    </row>
    <row r="87" spans="21:21" x14ac:dyDescent="0.45">
      <c r="U87" s="8"/>
    </row>
    <row r="89" spans="21:21" x14ac:dyDescent="0.45">
      <c r="U89" s="8"/>
    </row>
    <row r="90" spans="21:21" x14ac:dyDescent="0.45">
      <c r="U90" s="8"/>
    </row>
    <row r="92" spans="21:21" x14ac:dyDescent="0.45">
      <c r="U92" s="8"/>
    </row>
    <row r="93" spans="21:21" x14ac:dyDescent="0.45">
      <c r="U93" s="8"/>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DF4E69-F28E-4F52-8319-FE157D3A6CAD}">
  <dimension ref="A1:J29"/>
  <sheetViews>
    <sheetView topLeftCell="A6" workbookViewId="0">
      <selection activeCell="H27" sqref="H27"/>
    </sheetView>
  </sheetViews>
  <sheetFormatPr defaultRowHeight="14.25" x14ac:dyDescent="0.45"/>
  <cols>
    <col min="1" max="1" width="19.73046875" customWidth="1"/>
    <col min="4" max="4" width="9.59765625" customWidth="1"/>
    <col min="5" max="5" width="11.73046875" customWidth="1"/>
    <col min="6" max="6" width="8.265625" customWidth="1"/>
    <col min="7" max="7" width="11.59765625" customWidth="1"/>
    <col min="8" max="8" width="10.1328125" customWidth="1"/>
    <col min="9" max="9" width="7.86328125" customWidth="1"/>
  </cols>
  <sheetData>
    <row r="1" spans="1:10" x14ac:dyDescent="0.45">
      <c r="A1" s="11" t="s">
        <v>361</v>
      </c>
      <c r="B1" s="11" t="s">
        <v>1</v>
      </c>
      <c r="C1" s="11" t="s">
        <v>105</v>
      </c>
      <c r="D1" s="11" t="s">
        <v>362</v>
      </c>
      <c r="E1" s="11" t="s">
        <v>363</v>
      </c>
      <c r="F1" s="11" t="s">
        <v>364</v>
      </c>
      <c r="G1" s="11" t="s">
        <v>365</v>
      </c>
      <c r="H1" s="11" t="s">
        <v>366</v>
      </c>
      <c r="I1" s="11" t="s">
        <v>716</v>
      </c>
      <c r="J1" s="11" t="s">
        <v>693</v>
      </c>
    </row>
    <row r="2" spans="1:10" x14ac:dyDescent="0.45">
      <c r="A2" t="str">
        <f>CLIMBS!A2</f>
        <v>Old Man of Stoer</v>
      </c>
      <c r="B2">
        <f>CLIMBS!C2</f>
        <v>1</v>
      </c>
      <c r="C2" t="str">
        <f>CLIMBS!B2</f>
        <v>publish</v>
      </c>
      <c r="D2">
        <f>IF(CLIMBS!R2&lt;&gt;0,1,0)+IF(CLIMBS!G2&lt;&gt;0,1,0)+IF(CLIMBS!H2&lt;&gt;0,1,0)+IF(CLIMBS!I2&lt;&gt;0,1,0)+IF(CLIMBS!J2&lt;&gt;0,1,0)+IF(CLIMBS!N2&lt;&gt;0,1,0)+IF(CLIMBS!M2&lt;&gt;0,1,0)+IF(CLIMBS!O2&lt;&gt;0,1,0)+IF(CLIMBS!P2&lt;&gt;0,1,0)</f>
        <v>9</v>
      </c>
      <c r="E2">
        <f>IF(CLIMBS!S2&lt;&gt;0,1,0)</f>
        <v>1</v>
      </c>
      <c r="F2">
        <f>_xlfn.IFNA(IF(VLOOKUP(CONCATENATE(B2,"tile"),IMAGES!H:H,1,FALSE)&lt;&gt;0,1,0)+
IF(VLOOKUP(CONCATENATE(B2,"crag"),IMAGES!H:H,1,FALSE)&lt;&gt;0,1,0)+
IF(VLOOKUP(CONCATENATE(B2,"topo"),IMAGES!H:H,1,FALSE)&lt;&gt;0,1,0)+
IF(VLOOKUP(CONCATENATE(B2,"map"),IMAGES!H:H,1,FALSE)&lt;&gt;0,1,0),"missing")</f>
        <v>4</v>
      </c>
      <c r="G2">
        <f>_xlfn.IFNA(IF(VLOOKUP(B2,GUIDEBOOKS!A:A,1,FALSE) &lt;&gt; 0,1,0),0)</f>
        <v>1</v>
      </c>
      <c r="H2">
        <f>_xlfn.IFNA(IF(VLOOKUP(B2,WEATHER!A:A,1,FALSE) &lt;&gt; 0,1,0),0)</f>
        <v>1</v>
      </c>
      <c r="I2">
        <f>_xlfn.IFNA(IF(VLOOKUP(B2,REFERANCES!A:A,1,FALSE),1,0),0)</f>
        <v>0</v>
      </c>
      <c r="J2">
        <f>IF(CLIMBS!T3 &lt;&gt;0,1,0)</f>
        <v>0</v>
      </c>
    </row>
    <row r="3" spans="1:10" x14ac:dyDescent="0.45">
      <c r="A3" t="str">
        <f>CLIMBS!A3</f>
        <v>Bosigran</v>
      </c>
      <c r="B3">
        <f>CLIMBS!C3</f>
        <v>2</v>
      </c>
      <c r="C3" t="str">
        <f>CLIMBS!B3</f>
        <v>publish</v>
      </c>
      <c r="D3">
        <f>IF(CLIMBS!R3&lt;&gt;0,1,0)+IF(CLIMBS!G3&lt;&gt;0,1,0)+IF(CLIMBS!H3&lt;&gt;0,1,0)+IF(CLIMBS!I3&lt;&gt;0,1,0)+IF(CLIMBS!J3&lt;&gt;0,1,0)+IF(CLIMBS!N3&lt;&gt;0,1,0)+IF(CLIMBS!M3&lt;&gt;0,1,0)+IF(CLIMBS!O3&lt;&gt;0,1,0)+IF(CLIMBS!P3&lt;&gt;0,1,0)</f>
        <v>9</v>
      </c>
      <c r="E3">
        <f>IF(CLIMBS!S3&lt;&gt;0,1,0)</f>
        <v>1</v>
      </c>
      <c r="F3">
        <f>_xlfn.IFNA(IF(VLOOKUP(CONCATENATE(B3,"tile"),IMAGES!H:H,1,FALSE)&lt;&gt;0,1,0)+
IF(VLOOKUP(CONCATENATE(B3,"crag"),IMAGES!H:H,1,FALSE)&lt;&gt;0,1,0)+
IF(VLOOKUP(CONCATENATE(B3,"topo"),IMAGES!H:H,1,FALSE)&lt;&gt;0,1,0)+
IF(VLOOKUP(CONCATENATE(B3,"map"),IMAGES!H:H,1,FALSE)&lt;&gt;0,1,0),"missing")</f>
        <v>4</v>
      </c>
      <c r="G3">
        <f>_xlfn.IFNA(IF(VLOOKUP(B3,GUIDEBOOKS!A:A,1,FALSE) &lt;&gt; 0,1,0),0)</f>
        <v>1</v>
      </c>
      <c r="H3">
        <f>_xlfn.IFNA(IF(VLOOKUP(B3,WEATHER!A:A,1,FALSE) &lt;&gt; 0,1,0),0)</f>
        <v>1</v>
      </c>
      <c r="I3">
        <f>_xlfn.IFNA(IF(VLOOKUP(B3,REFERANCES!A:A,1,FALSE),1,0),0)</f>
        <v>0</v>
      </c>
      <c r="J3">
        <f>IF(CLIMBS!T4 &lt;&gt;0,1,0)</f>
        <v>0</v>
      </c>
    </row>
    <row r="4" spans="1:10" x14ac:dyDescent="0.45">
      <c r="A4" t="str">
        <f>CLIMBS!A4</f>
        <v>Clogwyn Du'r Arddu</v>
      </c>
      <c r="B4">
        <f>CLIMBS!C4</f>
        <v>3</v>
      </c>
      <c r="C4" t="str">
        <f>CLIMBS!B4</f>
        <v>publish</v>
      </c>
      <c r="D4">
        <f>IF(CLIMBS!R4&lt;&gt;0,1,0)+IF(CLIMBS!G4&lt;&gt;0,1,0)+IF(CLIMBS!H4&lt;&gt;0,1,0)+IF(CLIMBS!I4&lt;&gt;0,1,0)+IF(CLIMBS!J4&lt;&gt;0,1,0)+IF(CLIMBS!N4&lt;&gt;0,1,0)+IF(CLIMBS!M4&lt;&gt;0,1,0)+IF(CLIMBS!O4&lt;&gt;0,1,0)+IF(CLIMBS!P4&lt;&gt;0,1,0)</f>
        <v>9</v>
      </c>
      <c r="E4">
        <f>IF(CLIMBS!S4&lt;&gt;0,1,0)</f>
        <v>1</v>
      </c>
      <c r="F4">
        <f>_xlfn.IFNA(IF(VLOOKUP(CONCATENATE(B4,"tile"),IMAGES!H:H,1,FALSE)&lt;&gt;0,1,0)+
IF(VLOOKUP(CONCATENATE(B4,"crag"),IMAGES!H:H,1,FALSE)&lt;&gt;0,1,0)+
IF(VLOOKUP(CONCATENATE(B4,"topo"),IMAGES!H:H,1,FALSE)&lt;&gt;0,1,0)+
IF(VLOOKUP(CONCATENATE(B4,"map"),IMAGES!H:H,1,FALSE)&lt;&gt;0,1,0),"missing")</f>
        <v>4</v>
      </c>
      <c r="G4">
        <f>_xlfn.IFNA(IF(VLOOKUP(B4,GUIDEBOOKS!A:A,1,FALSE) &lt;&gt; 0,1,0),0)</f>
        <v>1</v>
      </c>
      <c r="H4">
        <f>_xlfn.IFNA(IF(VLOOKUP(B4,WEATHER!A:A,1,FALSE) &lt;&gt; 0,1,0),0)</f>
        <v>1</v>
      </c>
      <c r="I4">
        <f>_xlfn.IFNA(IF(VLOOKUP(B4,REFERANCES!A:A,1,FALSE),1,0),0)</f>
        <v>1</v>
      </c>
      <c r="J4">
        <f>IF(CLIMBS!T5 &lt;&gt;0,1,0)</f>
        <v>0</v>
      </c>
    </row>
    <row r="5" spans="1:10" x14ac:dyDescent="0.45">
      <c r="A5" t="str">
        <f>CLIMBS!A5</f>
        <v>Vratsa</v>
      </c>
      <c r="B5">
        <f>CLIMBS!C5</f>
        <v>4</v>
      </c>
      <c r="C5" t="str">
        <f>CLIMBS!B5</f>
        <v>draft</v>
      </c>
      <c r="D5">
        <f>IF(CLIMBS!R5&lt;&gt;0,1,0)+IF(CLIMBS!G5&lt;&gt;0,1,0)+IF(CLIMBS!H5&lt;&gt;0,1,0)+IF(CLIMBS!I5&lt;&gt;0,1,0)+IF(CLIMBS!J5&lt;&gt;0,1,0)+IF(CLIMBS!N5&lt;&gt;0,1,0)+IF(CLIMBS!M5&lt;&gt;0,1,0)+IF(CLIMBS!O5&lt;&gt;0,1,0)+IF(CLIMBS!P5&lt;&gt;0,1,0)</f>
        <v>8</v>
      </c>
      <c r="E5">
        <f>IF(CLIMBS!S5&lt;&gt;0,1,0)</f>
        <v>0</v>
      </c>
      <c r="F5" t="str">
        <f>_xlfn.IFNA(IF(VLOOKUP(CONCATENATE(B5,"tile"),IMAGES!H:H,1,FALSE)&lt;&gt;0,1,0)+
IF(VLOOKUP(CONCATENATE(B5,"crag"),IMAGES!H:H,1,FALSE)&lt;&gt;0,1,0)+
IF(VLOOKUP(CONCATENATE(B5,"topo"),IMAGES!H:H,1,FALSE)&lt;&gt;0,1,0)+
IF(VLOOKUP(CONCATENATE(B5,"map"),IMAGES!H:H,1,FALSE)&lt;&gt;0,1,0),"missing")</f>
        <v>missing</v>
      </c>
      <c r="G5">
        <f>_xlfn.IFNA(IF(VLOOKUP(B5,GUIDEBOOKS!A:A,1,FALSE) &lt;&gt; 0,1,0),0)</f>
        <v>1</v>
      </c>
      <c r="H5">
        <f>_xlfn.IFNA(IF(VLOOKUP(B5,WEATHER!A:A,1,FALSE) &lt;&gt; 0,1,0),0)</f>
        <v>0</v>
      </c>
      <c r="I5">
        <f>_xlfn.IFNA(IF(VLOOKUP(B5,REFERANCES!A:A,1,FALSE),1,0),0)</f>
        <v>0</v>
      </c>
      <c r="J5">
        <f>IF(CLIMBS!T6 &lt;&gt;0,1,0)</f>
        <v>0</v>
      </c>
    </row>
    <row r="6" spans="1:10" x14ac:dyDescent="0.45">
      <c r="A6" t="str">
        <f>CLIMBS!A6</f>
        <v>Tormore Group</v>
      </c>
      <c r="B6">
        <f>CLIMBS!C6</f>
        <v>5</v>
      </c>
      <c r="C6" t="str">
        <f>CLIMBS!B6</f>
        <v>publish</v>
      </c>
      <c r="D6">
        <f>IF(CLIMBS!R6&lt;&gt;0,1,0)+IF(CLIMBS!G6&lt;&gt;0,1,0)+IF(CLIMBS!H6&lt;&gt;0,1,0)+IF(CLIMBS!I6&lt;&gt;0,1,0)+IF(CLIMBS!J6&lt;&gt;0,1,0)+IF(CLIMBS!N6&lt;&gt;0,1,0)+IF(CLIMBS!M6&lt;&gt;0,1,0)+IF(CLIMBS!O6&lt;&gt;0,1,0)+IF(CLIMBS!P6&lt;&gt;0,1,0)</f>
        <v>9</v>
      </c>
      <c r="E6">
        <f>IF(CLIMBS!S6&lt;&gt;0,1,0)</f>
        <v>1</v>
      </c>
      <c r="F6">
        <f>_xlfn.IFNA(IF(VLOOKUP(CONCATENATE(B6,"tile"),IMAGES!H:H,1,FALSE)&lt;&gt;0,1,0)+
IF(VLOOKUP(CONCATENATE(B6,"crag"),IMAGES!H:H,1,FALSE)&lt;&gt;0,1,0)+
IF(VLOOKUP(CONCATENATE(B6,"topo"),IMAGES!H:H,1,FALSE)&lt;&gt;0,1,0)+
IF(VLOOKUP(CONCATENATE(B6,"map"),IMAGES!H:H,1,FALSE)&lt;&gt;0,1,0),"missing")</f>
        <v>4</v>
      </c>
      <c r="G6">
        <f>_xlfn.IFNA(IF(VLOOKUP(B6,GUIDEBOOKS!A:A,1,FALSE) &lt;&gt; 0,1,0),0)</f>
        <v>1</v>
      </c>
      <c r="H6">
        <f>_xlfn.IFNA(IF(VLOOKUP(B6,WEATHER!A:A,1,FALSE) &lt;&gt; 0,1,0),0)</f>
        <v>1</v>
      </c>
      <c r="I6">
        <f>_xlfn.IFNA(IF(VLOOKUP(B6,REFERANCES!A:A,1,FALSE),1,0),0)</f>
        <v>1</v>
      </c>
      <c r="J6">
        <f>IF(CLIMBS!T7 &lt;&gt;0,1,0)</f>
        <v>0</v>
      </c>
    </row>
    <row r="7" spans="1:10" x14ac:dyDescent="0.45">
      <c r="A7" t="str">
        <f>CLIMBS!A7</f>
        <v>Sass Pordoi</v>
      </c>
      <c r="B7">
        <f>CLIMBS!C7</f>
        <v>6</v>
      </c>
      <c r="C7" t="str">
        <f>CLIMBS!B7</f>
        <v>publish</v>
      </c>
      <c r="D7">
        <f>IF(CLIMBS!R7&lt;&gt;0,1,0)+IF(CLIMBS!G7&lt;&gt;0,1,0)+IF(CLIMBS!H7&lt;&gt;0,1,0)+IF(CLIMBS!I7&lt;&gt;0,1,0)+IF(CLIMBS!J7&lt;&gt;0,1,0)+IF(CLIMBS!N7&lt;&gt;0,1,0)+IF(CLIMBS!M7&lt;&gt;0,1,0)+IF(CLIMBS!O7&lt;&gt;0,1,0)+IF(CLIMBS!P7&lt;&gt;0,1,0)</f>
        <v>9</v>
      </c>
      <c r="E7">
        <f>IF(CLIMBS!S7&lt;&gt;0,1,0)</f>
        <v>1</v>
      </c>
      <c r="F7">
        <f>_xlfn.IFNA(IF(VLOOKUP(CONCATENATE(B7,"tile"),IMAGES!H:H,1,FALSE)&lt;&gt;0,1,0)+
IF(VLOOKUP(CONCATENATE(B7,"crag"),IMAGES!H:H,1,FALSE)&lt;&gt;0,1,0)+
IF(VLOOKUP(CONCATENATE(B7,"topo"),IMAGES!H:H,1,FALSE)&lt;&gt;0,1,0)+
IF(VLOOKUP(CONCATENATE(B7,"map"),IMAGES!H:H,1,FALSE)&lt;&gt;0,1,0),"missing")</f>
        <v>4</v>
      </c>
      <c r="G7">
        <f>_xlfn.IFNA(IF(VLOOKUP(B7,GUIDEBOOKS!A:A,1,FALSE) &lt;&gt; 0,1,0),0)</f>
        <v>1</v>
      </c>
      <c r="H7">
        <f>_xlfn.IFNA(IF(VLOOKUP(B7,WEATHER!A:A,1,FALSE) &lt;&gt; 0,1,0),0)</f>
        <v>1</v>
      </c>
      <c r="I7">
        <f>_xlfn.IFNA(IF(VLOOKUP(B7,REFERANCES!A:A,1,FALSE),1,0),0)</f>
        <v>0</v>
      </c>
      <c r="J7">
        <f>IF(CLIMBS!T8 &lt;&gt;0,1,0)</f>
        <v>0</v>
      </c>
    </row>
    <row r="8" spans="1:10" x14ac:dyDescent="0.45">
      <c r="A8" t="str">
        <f>CLIMBS!A8</f>
        <v>Cwm Idwal</v>
      </c>
      <c r="B8">
        <f>CLIMBS!C8</f>
        <v>7</v>
      </c>
      <c r="C8" t="str">
        <f>CLIMBS!B8</f>
        <v>publish</v>
      </c>
      <c r="D8">
        <f>IF(CLIMBS!R8&lt;&gt;0,1,0)+IF(CLIMBS!G8&lt;&gt;0,1,0)+IF(CLIMBS!H8&lt;&gt;0,1,0)+IF(CLIMBS!I8&lt;&gt;0,1,0)+IF(CLIMBS!J8&lt;&gt;0,1,0)+IF(CLIMBS!N8&lt;&gt;0,1,0)+IF(CLIMBS!M8&lt;&gt;0,1,0)+IF(CLIMBS!O8&lt;&gt;0,1,0)+IF(CLIMBS!P8&lt;&gt;0,1,0)</f>
        <v>9</v>
      </c>
      <c r="E8">
        <f>IF(CLIMBS!S8&lt;&gt;0,1,0)</f>
        <v>1</v>
      </c>
      <c r="F8">
        <f>_xlfn.IFNA(IF(VLOOKUP(CONCATENATE(B8,"tile"),IMAGES!H:H,1,FALSE)&lt;&gt;0,1,0)+
IF(VLOOKUP(CONCATENATE(B8,"crag"),IMAGES!H:H,1,FALSE)&lt;&gt;0,1,0)+
IF(VLOOKUP(CONCATENATE(B8,"topo"),IMAGES!H:H,1,FALSE)&lt;&gt;0,1,0)+
IF(VLOOKUP(CONCATENATE(B8,"map"),IMAGES!H:H,1,FALSE)&lt;&gt;0,1,0),"missing")</f>
        <v>4</v>
      </c>
      <c r="G8">
        <f>_xlfn.IFNA(IF(VLOOKUP(B8,GUIDEBOOKS!A:A,1,FALSE) &lt;&gt; 0,1,0),0)</f>
        <v>1</v>
      </c>
      <c r="H8">
        <f>_xlfn.IFNA(IF(VLOOKUP(B8,WEATHER!A:A,1,FALSE) &lt;&gt; 0,1,0),0)</f>
        <v>1</v>
      </c>
      <c r="I8">
        <f>_xlfn.IFNA(IF(VLOOKUP(B8,REFERANCES!A:A,1,FALSE),1,0),0)</f>
        <v>0</v>
      </c>
      <c r="J8">
        <f>IF(CLIMBS!T9 &lt;&gt;0,1,0)</f>
        <v>0</v>
      </c>
    </row>
    <row r="9" spans="1:10" x14ac:dyDescent="0.45">
      <c r="A9" t="str">
        <f>CLIMBS!A9</f>
        <v>Lundy</v>
      </c>
      <c r="B9">
        <f>CLIMBS!C9</f>
        <v>8</v>
      </c>
      <c r="C9" t="str">
        <f>CLIMBS!B9</f>
        <v>publish</v>
      </c>
      <c r="D9">
        <f>IF(CLIMBS!R9&lt;&gt;0,1,0)+IF(CLIMBS!G9&lt;&gt;0,1,0)+IF(CLIMBS!H9&lt;&gt;0,1,0)+IF(CLIMBS!I9&lt;&gt;0,1,0)+IF(CLIMBS!J9&lt;&gt;0,1,0)+IF(CLIMBS!N9&lt;&gt;0,1,0)+IF(CLIMBS!M9&lt;&gt;0,1,0)+IF(CLIMBS!O9&lt;&gt;0,1,0)+IF(CLIMBS!P9&lt;&gt;0,1,0)</f>
        <v>9</v>
      </c>
      <c r="E9">
        <f>IF(CLIMBS!S9&lt;&gt;0,1,0)</f>
        <v>1</v>
      </c>
      <c r="F9">
        <f>_xlfn.IFNA(IF(VLOOKUP(CONCATENATE(B9,"tile"),IMAGES!H:H,1,FALSE)&lt;&gt;0,1,0)+
IF(VLOOKUP(CONCATENATE(B9,"crag"),IMAGES!H:H,1,FALSE)&lt;&gt;0,1,0)+
IF(VLOOKUP(CONCATENATE(B9,"topo"),IMAGES!H:H,1,FALSE)&lt;&gt;0,1,0)+
IF(VLOOKUP(CONCATENATE(B9,"map"),IMAGES!H:H,1,FALSE)&lt;&gt;0,1,0),"missing")</f>
        <v>4</v>
      </c>
      <c r="G9">
        <f>_xlfn.IFNA(IF(VLOOKUP(B9,GUIDEBOOKS!A:A,1,FALSE) &lt;&gt; 0,1,0),0)</f>
        <v>1</v>
      </c>
      <c r="H9">
        <f>_xlfn.IFNA(IF(VLOOKUP(B9,WEATHER!A:A,1,FALSE) &lt;&gt; 0,1,0),0)</f>
        <v>1</v>
      </c>
      <c r="I9">
        <f>_xlfn.IFNA(IF(VLOOKUP(B9,REFERANCES!A:A,1,FALSE),1,0),0)</f>
        <v>1</v>
      </c>
      <c r="J9">
        <f>IF(CLIMBS!T10 &lt;&gt;0,1,0)</f>
        <v>0</v>
      </c>
    </row>
    <row r="10" spans="1:10" x14ac:dyDescent="0.45">
      <c r="A10" t="str">
        <f>CLIMBS!A10</f>
        <v>Meadinha</v>
      </c>
      <c r="B10">
        <f>CLIMBS!C10</f>
        <v>9</v>
      </c>
      <c r="C10" t="str">
        <f>CLIMBS!B10</f>
        <v>publish</v>
      </c>
      <c r="D10">
        <f>IF(CLIMBS!R10&lt;&gt;0,1,0)+IF(CLIMBS!G10&lt;&gt;0,1,0)+IF(CLIMBS!H10&lt;&gt;0,1,0)+IF(CLIMBS!I10&lt;&gt;0,1,0)+IF(CLIMBS!J10&lt;&gt;0,1,0)+IF(CLIMBS!N10&lt;&gt;0,1,0)+IF(CLIMBS!M10&lt;&gt;0,1,0)+IF(CLIMBS!O10&lt;&gt;0,1,0)+IF(CLIMBS!P10&lt;&gt;0,1,0)</f>
        <v>9</v>
      </c>
      <c r="E10">
        <f>IF(CLIMBS!S10&lt;&gt;0,1,0)</f>
        <v>1</v>
      </c>
      <c r="F10">
        <f>_xlfn.IFNA(IF(VLOOKUP(CONCATENATE(B10,"tile"),IMAGES!H:H,1,FALSE)&lt;&gt;0,1,0)+
IF(VLOOKUP(CONCATENATE(B10,"crag"),IMAGES!H:H,1,FALSE)&lt;&gt;0,1,0)+
IF(VLOOKUP(CONCATENATE(B10,"topo"),IMAGES!H:H,1,FALSE)&lt;&gt;0,1,0)+
IF(VLOOKUP(CONCATENATE(B10,"map"),IMAGES!H:H,1,FALSE)&lt;&gt;0,1,0),"missing")</f>
        <v>4</v>
      </c>
      <c r="G10">
        <f>_xlfn.IFNA(IF(VLOOKUP(B10,GUIDEBOOKS!A:A,1,FALSE) &lt;&gt; 0,1,0),0)</f>
        <v>1</v>
      </c>
      <c r="H10">
        <f>_xlfn.IFNA(IF(VLOOKUP(B10,WEATHER!A:A,1,FALSE) &lt;&gt; 0,1,0),0)</f>
        <v>1</v>
      </c>
      <c r="I10">
        <f>_xlfn.IFNA(IF(VLOOKUP(B10,REFERANCES!A:A,1,FALSE),1,0),0)</f>
        <v>1</v>
      </c>
      <c r="J10">
        <f>IF(CLIMBS!T11 &lt;&gt;0,1,0)</f>
        <v>1</v>
      </c>
    </row>
    <row r="11" spans="1:10" x14ac:dyDescent="0.45">
      <c r="A11" t="str">
        <f>CLIMBS!A11</f>
        <v>Cornakey Cliff</v>
      </c>
      <c r="B11">
        <f>CLIMBS!C11</f>
        <v>10</v>
      </c>
      <c r="C11" t="str">
        <f>CLIMBS!B11</f>
        <v>publish</v>
      </c>
      <c r="D11">
        <f>IF(CLIMBS!R11&lt;&gt;0,1,0)+IF(CLIMBS!G11&lt;&gt;0,1,0)+IF(CLIMBS!H11&lt;&gt;0,1,0)+IF(CLIMBS!I11&lt;&gt;0,1,0)+IF(CLIMBS!J11&lt;&gt;0,1,0)+IF(CLIMBS!N11&lt;&gt;0,1,0)+IF(CLIMBS!M11&lt;&gt;0,1,0)+IF(CLIMBS!O11&lt;&gt;0,1,0)+IF(CLIMBS!P11&lt;&gt;0,1,0)</f>
        <v>9</v>
      </c>
      <c r="E11">
        <f>IF(CLIMBS!S11&lt;&gt;0,1,0)</f>
        <v>1</v>
      </c>
      <c r="F11">
        <f>_xlfn.IFNA(IF(VLOOKUP(CONCATENATE(B11,"tile"),IMAGES!H:H,1,FALSE)&lt;&gt;0,1,0)+
IF(VLOOKUP(CONCATENATE(B11,"crag"),IMAGES!H:H,1,FALSE)&lt;&gt;0,1,0)+
IF(VLOOKUP(CONCATENATE(B11,"topo"),IMAGES!H:H,1,FALSE)&lt;&gt;0,1,0)+
IF(VLOOKUP(CONCATENATE(B11,"map"),IMAGES!H:H,1,FALSE)&lt;&gt;0,1,0),"missing")</f>
        <v>4</v>
      </c>
      <c r="G11">
        <f>_xlfn.IFNA(IF(VLOOKUP(B11,GUIDEBOOKS!A:A,1,FALSE) &lt;&gt; 0,1,0),0)</f>
        <v>1</v>
      </c>
      <c r="H11">
        <f>_xlfn.IFNA(IF(VLOOKUP(B11,WEATHER!A:A,1,FALSE) &lt;&gt; 0,1,0),0)</f>
        <v>1</v>
      </c>
      <c r="I11">
        <f>_xlfn.IFNA(IF(VLOOKUP(B11,REFERANCES!A:A,1,FALSE),1,0),0)</f>
        <v>0</v>
      </c>
      <c r="J11">
        <f>IF(CLIMBS!T12 &lt;&gt;0,1,0)</f>
        <v>0</v>
      </c>
    </row>
    <row r="12" spans="1:10" x14ac:dyDescent="0.45">
      <c r="A12" t="str">
        <f>CLIMBS!A12</f>
        <v>Cir Mhor</v>
      </c>
      <c r="B12">
        <f>CLIMBS!C12</f>
        <v>11</v>
      </c>
      <c r="C12" t="str">
        <f>CLIMBS!B12</f>
        <v>publish</v>
      </c>
      <c r="D12">
        <f>IF(CLIMBS!R12&lt;&gt;0,1,0)+IF(CLIMBS!G12&lt;&gt;0,1,0)+IF(CLIMBS!H12&lt;&gt;0,1,0)+IF(CLIMBS!I12&lt;&gt;0,1,0)+IF(CLIMBS!J12&lt;&gt;0,1,0)+IF(CLIMBS!N12&lt;&gt;0,1,0)+IF(CLIMBS!M12&lt;&gt;0,1,0)+IF(CLIMBS!O12&lt;&gt;0,1,0)+IF(CLIMBS!P12&lt;&gt;0,1,0)</f>
        <v>9</v>
      </c>
      <c r="E12">
        <f>IF(CLIMBS!S12&lt;&gt;0,1,0)</f>
        <v>1</v>
      </c>
      <c r="F12">
        <f>_xlfn.IFNA(IF(VLOOKUP(CONCATENATE(B12,"tile"),IMAGES!H:H,1,FALSE)&lt;&gt;0,1,0)+
IF(VLOOKUP(CONCATENATE(B12,"crag"),IMAGES!H:H,1,FALSE)&lt;&gt;0,1,0)+
IF(VLOOKUP(CONCATENATE(B12,"topo"),IMAGES!H:H,1,FALSE)&lt;&gt;0,1,0)+
IF(VLOOKUP(CONCATENATE(B12,"map"),IMAGES!H:H,1,FALSE)&lt;&gt;0,1,0),"missing")</f>
        <v>4</v>
      </c>
      <c r="G12">
        <f>_xlfn.IFNA(IF(VLOOKUP(B12,GUIDEBOOKS!A:A,1,FALSE) &lt;&gt; 0,1,0),0)</f>
        <v>1</v>
      </c>
      <c r="H12">
        <f>_xlfn.IFNA(IF(VLOOKUP(B12,WEATHER!A:A,1,FALSE) &lt;&gt; 0,1,0),0)</f>
        <v>1</v>
      </c>
      <c r="I12">
        <f>_xlfn.IFNA(IF(VLOOKUP(B12,REFERANCES!A:A,1,FALSE),1,0),0)</f>
        <v>0</v>
      </c>
      <c r="J12">
        <f>IF(CLIMBS!T13 &lt;&gt;0,1,0)</f>
        <v>1</v>
      </c>
    </row>
    <row r="13" spans="1:10" x14ac:dyDescent="0.45">
      <c r="A13" t="str">
        <f>CLIMBS!A13</f>
        <v>Roca Gris</v>
      </c>
      <c r="B13">
        <f>CLIMBS!C13</f>
        <v>12</v>
      </c>
      <c r="C13" t="str">
        <f>CLIMBS!B13</f>
        <v>publish</v>
      </c>
      <c r="D13">
        <f>IF(CLIMBS!R13&lt;&gt;0,1,0)+IF(CLIMBS!G13&lt;&gt;0,1,0)+IF(CLIMBS!H13&lt;&gt;0,1,0)+IF(CLIMBS!I13&lt;&gt;0,1,0)+IF(CLIMBS!J13&lt;&gt;0,1,0)+IF(CLIMBS!N13&lt;&gt;0,1,0)+IF(CLIMBS!M13&lt;&gt;0,1,0)+IF(CLIMBS!O13&lt;&gt;0,1,0)+IF(CLIMBS!P13&lt;&gt;0,1,0)</f>
        <v>9</v>
      </c>
      <c r="E13">
        <f>IF(CLIMBS!S13&lt;&gt;0,1,0)</f>
        <v>1</v>
      </c>
      <c r="F13">
        <f>_xlfn.IFNA(IF(VLOOKUP(CONCATENATE(B13,"tile"),IMAGES!H:H,1,FALSE)&lt;&gt;0,1,0)+
IF(VLOOKUP(CONCATENATE(B13,"crag"),IMAGES!H:H,1,FALSE)&lt;&gt;0,1,0)+
IF(VLOOKUP(CONCATENATE(B13,"topo"),IMAGES!H:H,1,FALSE)&lt;&gt;0,1,0)+
IF(VLOOKUP(CONCATENATE(B13,"map"),IMAGES!H:H,1,FALSE)&lt;&gt;0,1,0),"missing")</f>
        <v>4</v>
      </c>
      <c r="G13">
        <f>_xlfn.IFNA(IF(VLOOKUP(B13,GUIDEBOOKS!A:A,1,FALSE) &lt;&gt; 0,1,0),0)</f>
        <v>1</v>
      </c>
      <c r="H13">
        <f>_xlfn.IFNA(IF(VLOOKUP(B13,WEATHER!A:A,1,FALSE) &lt;&gt; 0,1,0),0)</f>
        <v>1</v>
      </c>
      <c r="I13">
        <f>_xlfn.IFNA(IF(VLOOKUP(B13,REFERANCES!A:A,1,FALSE),1,0),0)</f>
        <v>1</v>
      </c>
      <c r="J13">
        <f>IF(CLIMBS!T14 &lt;&gt;0,1,0)</f>
        <v>0</v>
      </c>
    </row>
    <row r="14" spans="1:10" x14ac:dyDescent="0.45">
      <c r="A14" t="str">
        <f>CLIMBS!A14</f>
        <v>Sail Rock</v>
      </c>
      <c r="B14">
        <f>CLIMBS!C14</f>
        <v>13</v>
      </c>
      <c r="C14" t="str">
        <f>CLIMBS!B14</f>
        <v>publish</v>
      </c>
      <c r="D14">
        <f>IF(CLIMBS!R14&lt;&gt;0,1,0)+IF(CLIMBS!G14&lt;&gt;0,1,0)+IF(CLIMBS!H14&lt;&gt;0,1,0)+IF(CLIMBS!I14&lt;&gt;0,1,0)+IF(CLIMBS!J14&lt;&gt;0,1,0)+IF(CLIMBS!N14&lt;&gt;0,1,0)+IF(CLIMBS!M14&lt;&gt;0,1,0)+IF(CLIMBS!O14&lt;&gt;0,1,0)+IF(CLIMBS!P14&lt;&gt;0,1,0)</f>
        <v>9</v>
      </c>
      <c r="E14">
        <f>IF(CLIMBS!S14&lt;&gt;0,1,0)</f>
        <v>1</v>
      </c>
      <c r="F14">
        <f>_xlfn.IFNA(IF(VLOOKUP(CONCATENATE(B14,"tile"),IMAGES!H:H,1,FALSE)&lt;&gt;0,1,0)+
IF(VLOOKUP(CONCATENATE(B14,"crag"),IMAGES!H:H,1,FALSE)&lt;&gt;0,1,0)+
IF(VLOOKUP(CONCATENATE(B14,"topo"),IMAGES!H:H,1,FALSE)&lt;&gt;0,1,0)+
IF(VLOOKUP(CONCATENATE(B14,"map"),IMAGES!H:H,1,FALSE)&lt;&gt;0,1,0),"missing")</f>
        <v>4</v>
      </c>
      <c r="G14">
        <f>_xlfn.IFNA(IF(VLOOKUP(B14,GUIDEBOOKS!A:A,1,FALSE) &lt;&gt; 0,1,0),0)</f>
        <v>1</v>
      </c>
      <c r="H14">
        <f>_xlfn.IFNA(IF(VLOOKUP(B14,WEATHER!A:A,1,FALSE) &lt;&gt; 0,1,0),0)</f>
        <v>1</v>
      </c>
      <c r="I14">
        <f>_xlfn.IFNA(IF(VLOOKUP(B14,REFERANCES!A:A,1,FALSE),1,0),0)</f>
        <v>0</v>
      </c>
      <c r="J14">
        <f>IF(CLIMBS!T15 &lt;&gt;0,1,0)</f>
        <v>0</v>
      </c>
    </row>
    <row r="15" spans="1:10" x14ac:dyDescent="0.45">
      <c r="A15" t="str">
        <f>CLIMBS!A15</f>
        <v>Chair Ladder</v>
      </c>
      <c r="B15">
        <f>CLIMBS!C15</f>
        <v>14</v>
      </c>
      <c r="C15" t="str">
        <f>CLIMBS!B15</f>
        <v>publish</v>
      </c>
      <c r="D15">
        <f>IF(CLIMBS!R15&lt;&gt;0,1,0)+IF(CLIMBS!G15&lt;&gt;0,1,0)+IF(CLIMBS!H15&lt;&gt;0,1,0)+IF(CLIMBS!I15&lt;&gt;0,1,0)+IF(CLIMBS!J15&lt;&gt;0,1,0)+IF(CLIMBS!N15&lt;&gt;0,1,0)+IF(CLIMBS!M15&lt;&gt;0,1,0)+IF(CLIMBS!O15&lt;&gt;0,1,0)+IF(CLIMBS!P15&lt;&gt;0,1,0)</f>
        <v>9</v>
      </c>
      <c r="E15">
        <f>IF(CLIMBS!S15&lt;&gt;0,1,0)</f>
        <v>1</v>
      </c>
      <c r="F15">
        <f>_xlfn.IFNA(IF(VLOOKUP(CONCATENATE(B15,"tile"),IMAGES!H:H,1,FALSE)&lt;&gt;0,1,0)+
IF(VLOOKUP(CONCATENATE(B15,"crag"),IMAGES!H:H,1,FALSE)&lt;&gt;0,1,0)+
IF(VLOOKUP(CONCATENATE(B15,"topo"),IMAGES!H:H,1,FALSE)&lt;&gt;0,1,0)+
IF(VLOOKUP(CONCATENATE(B15,"map"),IMAGES!H:H,1,FALSE)&lt;&gt;0,1,0),"missing")</f>
        <v>4</v>
      </c>
      <c r="G15">
        <f>_xlfn.IFNA(IF(VLOOKUP(B15,GUIDEBOOKS!A:A,1,FALSE) &lt;&gt; 0,1,0),0)</f>
        <v>1</v>
      </c>
      <c r="H15">
        <f>_xlfn.IFNA(IF(VLOOKUP(B15,WEATHER!A:A,1,FALSE) &lt;&gt; 0,1,0),0)</f>
        <v>1</v>
      </c>
      <c r="I15">
        <f>_xlfn.IFNA(IF(VLOOKUP(B15,REFERANCES!A:A,1,FALSE),1,0),0)</f>
        <v>0</v>
      </c>
      <c r="J15">
        <f>IF(CLIMBS!T16 &lt;&gt;0,1,0)</f>
        <v>0</v>
      </c>
    </row>
    <row r="16" spans="1:10" x14ac:dyDescent="0.45">
      <c r="A16" t="str">
        <f>CLIMBS!A16</f>
        <v>The Devils Tower</v>
      </c>
      <c r="B16">
        <f>CLIMBS!C16</f>
        <v>15</v>
      </c>
      <c r="C16" t="str">
        <f>CLIMBS!B16</f>
        <v>publish</v>
      </c>
      <c r="D16">
        <f>IF(CLIMBS!R16&lt;&gt;0,1,0)+IF(CLIMBS!G16&lt;&gt;0,1,0)+IF(CLIMBS!H16&lt;&gt;0,1,0)+IF(CLIMBS!I16&lt;&gt;0,1,0)+IF(CLIMBS!J16&lt;&gt;0,1,0)+IF(CLIMBS!N16&lt;&gt;0,1,0)+IF(CLIMBS!M16&lt;&gt;0,1,0)+IF(CLIMBS!O16&lt;&gt;0,1,0)+IF(CLIMBS!P16&lt;&gt;0,1,0)</f>
        <v>9</v>
      </c>
      <c r="E16">
        <f>IF(CLIMBS!S16&lt;&gt;0,1,0)</f>
        <v>1</v>
      </c>
      <c r="F16">
        <f>_xlfn.IFNA(IF(VLOOKUP(CONCATENATE(B16,"tile"),IMAGES!H:H,1,FALSE)&lt;&gt;0,1,0)+
IF(VLOOKUP(CONCATENATE(B16,"crag"),IMAGES!H:H,1,FALSE)&lt;&gt;0,1,0)+
IF(VLOOKUP(CONCATENATE(B16,"topo"),IMAGES!H:H,1,FALSE)&lt;&gt;0,1,0)+
IF(VLOOKUP(CONCATENATE(B16,"map"),IMAGES!H:H,1,FALSE)&lt;&gt;0,1,0),"missing")</f>
        <v>4</v>
      </c>
      <c r="G16">
        <f>_xlfn.IFNA(IF(VLOOKUP(B16,GUIDEBOOKS!A:A,1,FALSE) &lt;&gt; 0,1,0),0)</f>
        <v>1</v>
      </c>
      <c r="H16">
        <f>_xlfn.IFNA(IF(VLOOKUP(B16,WEATHER!A:A,1,FALSE) &lt;&gt; 0,1,0),0)</f>
        <v>1</v>
      </c>
      <c r="I16">
        <f>_xlfn.IFNA(IF(VLOOKUP(B16,REFERANCES!A:A,1,FALSE),1,0),0)</f>
        <v>1</v>
      </c>
      <c r="J16">
        <f>IF(CLIMBS!T17 &lt;&gt;0,1,0)</f>
        <v>0</v>
      </c>
    </row>
    <row r="17" spans="1:10" x14ac:dyDescent="0.45">
      <c r="A17" t="str">
        <f>CLIMBS!A17</f>
        <v>Lliwedd</v>
      </c>
      <c r="B17">
        <f>CLIMBS!C17</f>
        <v>16</v>
      </c>
      <c r="C17" t="str">
        <f>CLIMBS!B17</f>
        <v>publish</v>
      </c>
      <c r="D17">
        <f>IF(CLIMBS!R17&lt;&gt;0,1,0)+IF(CLIMBS!G17&lt;&gt;0,1,0)+IF(CLIMBS!H17&lt;&gt;0,1,0)+IF(CLIMBS!I17&lt;&gt;0,1,0)+IF(CLIMBS!J17&lt;&gt;0,1,0)+IF(CLIMBS!N17&lt;&gt;0,1,0)+IF(CLIMBS!M17&lt;&gt;0,1,0)+IF(CLIMBS!O17&lt;&gt;0,1,0)+IF(CLIMBS!P17&lt;&gt;0,1,0)</f>
        <v>9</v>
      </c>
      <c r="E17">
        <f>IF(CLIMBS!S17&lt;&gt;0,1,0)</f>
        <v>1</v>
      </c>
      <c r="F17">
        <f>_xlfn.IFNA(IF(VLOOKUP(CONCATENATE(B17,"tile"),IMAGES!H:H,1,FALSE)&lt;&gt;0,1,0)+
IF(VLOOKUP(CONCATENATE(B17,"crag"),IMAGES!H:H,1,FALSE)&lt;&gt;0,1,0)+
IF(VLOOKUP(CONCATENATE(B17,"topo"),IMAGES!H:H,1,FALSE)&lt;&gt;0,1,0)+
IF(VLOOKUP(CONCATENATE(B17,"map"),IMAGES!H:H,1,FALSE)&lt;&gt;0,1,0),"missing")</f>
        <v>4</v>
      </c>
      <c r="G17">
        <f>_xlfn.IFNA(IF(VLOOKUP(B17,GUIDEBOOKS!A:A,1,FALSE) &lt;&gt; 0,1,0),0)</f>
        <v>1</v>
      </c>
      <c r="H17">
        <f>_xlfn.IFNA(IF(VLOOKUP(B17,WEATHER!A:A,1,FALSE) &lt;&gt; 0,1,0),0)</f>
        <v>1</v>
      </c>
      <c r="I17">
        <f>_xlfn.IFNA(IF(VLOOKUP(B17,REFERANCES!A:A,1,FALSE),1,0),0)</f>
        <v>1</v>
      </c>
      <c r="J17">
        <f>IF(CLIMBS!T18 &lt;&gt;0,1,0)</f>
        <v>0</v>
      </c>
    </row>
    <row r="18" spans="1:10" x14ac:dyDescent="0.45">
      <c r="A18" t="str">
        <f>CLIMBS!A18</f>
        <v>Stetind</v>
      </c>
      <c r="B18">
        <f>CLIMBS!C18</f>
        <v>17</v>
      </c>
      <c r="C18" t="str">
        <f>CLIMBS!B18</f>
        <v>publish</v>
      </c>
      <c r="D18">
        <f>IF(CLIMBS!R18&lt;&gt;0,1,0)+IF(CLIMBS!G18&lt;&gt;0,1,0)+IF(CLIMBS!H18&lt;&gt;0,1,0)+IF(CLIMBS!I18&lt;&gt;0,1,0)+IF(CLIMBS!J18&lt;&gt;0,1,0)+IF(CLIMBS!N18&lt;&gt;0,1,0)+IF(CLIMBS!M18&lt;&gt;0,1,0)+IF(CLIMBS!O18&lt;&gt;0,1,0)+IF(CLIMBS!P18&lt;&gt;0,1,0)</f>
        <v>9</v>
      </c>
      <c r="E18">
        <f>IF(CLIMBS!S18&lt;&gt;0,1,0)</f>
        <v>1</v>
      </c>
      <c r="F18">
        <f>_xlfn.IFNA(IF(VLOOKUP(CONCATENATE(B18,"tile"),IMAGES!H:H,1,FALSE)&lt;&gt;0,1,0)+
IF(VLOOKUP(CONCATENATE(B18,"crag"),IMAGES!H:H,1,FALSE)&lt;&gt;0,1,0)+
IF(VLOOKUP(CONCATENATE(B18,"topo"),IMAGES!H:H,1,FALSE)&lt;&gt;0,1,0)+
IF(VLOOKUP(CONCATENATE(B18,"map"),IMAGES!H:H,1,FALSE)&lt;&gt;0,1,0),"missing")</f>
        <v>4</v>
      </c>
      <c r="G18">
        <f>_xlfn.IFNA(IF(VLOOKUP(B18,GUIDEBOOKS!A:A,1,FALSE) &lt;&gt; 0,1,0),0)</f>
        <v>1</v>
      </c>
      <c r="H18">
        <f>_xlfn.IFNA(IF(VLOOKUP(B18,WEATHER!A:A,1,FALSE) &lt;&gt; 0,1,0),0)</f>
        <v>1</v>
      </c>
      <c r="I18">
        <f>_xlfn.IFNA(IF(VLOOKUP(B18,REFERANCES!A:A,1,FALSE),1,0),0)</f>
        <v>1</v>
      </c>
      <c r="J18">
        <f>IF(CLIMBS!T19 &lt;&gt;0,1,0)</f>
        <v>0</v>
      </c>
    </row>
    <row r="19" spans="1:10" x14ac:dyDescent="0.45">
      <c r="A19" t="str">
        <f>CLIMBS!A19</f>
        <v>Scafell</v>
      </c>
      <c r="B19">
        <v>18</v>
      </c>
      <c r="C19" t="str">
        <f>CLIMBS!B19</f>
        <v>publish</v>
      </c>
      <c r="D19">
        <f>IF(CLIMBS!R19&lt;&gt;0,1,0)+IF(CLIMBS!G19&lt;&gt;0,1,0)+IF(CLIMBS!H19&lt;&gt;0,1,0)+IF(CLIMBS!I19&lt;&gt;0,1,0)+IF(CLIMBS!J19&lt;&gt;0,1,0)+IF(CLIMBS!N19&lt;&gt;0,1,0)+IF(CLIMBS!M19&lt;&gt;0,1,0)+IF(CLIMBS!O19&lt;&gt;0,1,0)+IF(CLIMBS!P19&lt;&gt;0,1,0)</f>
        <v>9</v>
      </c>
      <c r="E19">
        <f>IF(CLIMBS!S19&lt;&gt;0,1,0)</f>
        <v>1</v>
      </c>
      <c r="F19">
        <f>_xlfn.IFNA(IF(VLOOKUP(CONCATENATE(B19,"tile"),IMAGES!H:H,1,FALSE)&lt;&gt;0,1,0)+
IF(VLOOKUP(CONCATENATE(B19,"crag"),IMAGES!H:H,1,FALSE)&lt;&gt;0,1,0)+
IF(VLOOKUP(CONCATENATE(B19,"topo"),IMAGES!H:H,1,FALSE)&lt;&gt;0,1,0)+
IF(VLOOKUP(CONCATENATE(B19,"map"),IMAGES!H:H,1,FALSE)&lt;&gt;0,1,0),"missing")</f>
        <v>4</v>
      </c>
      <c r="G19">
        <f>_xlfn.IFNA(IF(VLOOKUP(B19,GUIDEBOOKS!A:A,1,FALSE) &lt;&gt; 0,1,0),0)</f>
        <v>1</v>
      </c>
      <c r="H19">
        <f>_xlfn.IFNA(IF(VLOOKUP(B19,WEATHER!A:A,1,FALSE) &lt;&gt; 0,1,0),0)</f>
        <v>1</v>
      </c>
      <c r="I19">
        <f>_xlfn.IFNA(IF(VLOOKUP(B19,REFERANCES!A:A,1,FALSE),1,0),0)</f>
        <v>0</v>
      </c>
      <c r="J19">
        <f>IF(CLIMBS!T20 &lt;&gt;0,1,0)</f>
        <v>0</v>
      </c>
    </row>
    <row r="20" spans="1:10" x14ac:dyDescent="0.45">
      <c r="A20" t="str">
        <f>CLIMBS!A20</f>
        <v>Mount Indefatigable</v>
      </c>
      <c r="B20">
        <v>19</v>
      </c>
      <c r="C20" t="str">
        <f>CLIMBS!B20</f>
        <v>publish</v>
      </c>
      <c r="D20">
        <f>IF(CLIMBS!R20&lt;&gt;0,1,0)+IF(CLIMBS!G20&lt;&gt;0,1,0)+IF(CLIMBS!H20&lt;&gt;0,1,0)+IF(CLIMBS!I20&lt;&gt;0,1,0)+IF(CLIMBS!J20&lt;&gt;0,1,0)+IF(CLIMBS!N20&lt;&gt;0,1,0)+IF(CLIMBS!M20&lt;&gt;0,1,0)+IF(CLIMBS!O20&lt;&gt;0,1,0)+IF(CLIMBS!P20&lt;&gt;0,1,0)</f>
        <v>9</v>
      </c>
      <c r="E20">
        <f>IF(CLIMBS!S20&lt;&gt;0,1,0)</f>
        <v>1</v>
      </c>
      <c r="F20">
        <f>_xlfn.IFNA(IF(VLOOKUP(CONCATENATE(B20,"tile"),IMAGES!H:H,1,FALSE)&lt;&gt;0,1,0)+
IF(VLOOKUP(CONCATENATE(B20,"crag"),IMAGES!H:H,1,FALSE)&lt;&gt;0,1,0)+
IF(VLOOKUP(CONCATENATE(B20,"topo"),IMAGES!H:H,1,FALSE)&lt;&gt;0,1,0)+
IF(VLOOKUP(CONCATENATE(B20,"map"),IMAGES!H:H,1,FALSE)&lt;&gt;0,1,0),"missing")</f>
        <v>4</v>
      </c>
      <c r="G20">
        <f>_xlfn.IFNA(IF(VLOOKUP(B20,GUIDEBOOKS!A:A,1,FALSE) &lt;&gt; 0,1,0),0)</f>
        <v>1</v>
      </c>
      <c r="H20">
        <f>_xlfn.IFNA(IF(VLOOKUP(B20,WEATHER!A:A,1,FALSE) &lt;&gt; 0,1,0),0)</f>
        <v>1</v>
      </c>
      <c r="I20">
        <f>_xlfn.IFNA(IF(VLOOKUP(B20,REFERANCES!A:A,1,FALSE),1,0),0)</f>
        <v>1</v>
      </c>
      <c r="J20">
        <f>IF(CLIMBS!T21 &lt;&gt;0,1,0)</f>
        <v>0</v>
      </c>
    </row>
    <row r="21" spans="1:10" x14ac:dyDescent="0.45">
      <c r="A21" t="str">
        <f>CLIMBS!A21</f>
        <v>Slieve Beg</v>
      </c>
      <c r="B21">
        <v>20</v>
      </c>
      <c r="C21" t="str">
        <f>CLIMBS!B21</f>
        <v>publish</v>
      </c>
      <c r="D21">
        <f>IF(CLIMBS!R21&lt;&gt;0,1,0)+IF(CLIMBS!G21&lt;&gt;0,1,0)+IF(CLIMBS!H21&lt;&gt;0,1,0)+IF(CLIMBS!I21&lt;&gt;0,1,0)+IF(CLIMBS!J21&lt;&gt;0,1,0)+IF(CLIMBS!N21&lt;&gt;0,1,0)+IF(CLIMBS!M21&lt;&gt;0,1,0)+IF(CLIMBS!O21&lt;&gt;0,1,0)+IF(CLIMBS!P21&lt;&gt;0,1,0)</f>
        <v>9</v>
      </c>
      <c r="E21">
        <f>IF(CLIMBS!S21&lt;&gt;0,1,0)</f>
        <v>1</v>
      </c>
      <c r="F21">
        <f>_xlfn.IFNA(IF(VLOOKUP(CONCATENATE(B21,"tile"),IMAGES!H:H,1,FALSE)&lt;&gt;0,1,0)+
IF(VLOOKUP(CONCATENATE(B21,"crag"),IMAGES!H:H,1,FALSE)&lt;&gt;0,1,0)+
IF(VLOOKUP(CONCATENATE(B21,"topo"),IMAGES!H:H,1,FALSE)&lt;&gt;0,1,0)+
IF(VLOOKUP(CONCATENATE(B21,"map"),IMAGES!H:H,1,FALSE)&lt;&gt;0,1,0),"missing")</f>
        <v>4</v>
      </c>
      <c r="G21">
        <f>_xlfn.IFNA(IF(VLOOKUP(B21,GUIDEBOOKS!A:A,1,FALSE) &lt;&gt; 0,1,0),0)</f>
        <v>1</v>
      </c>
      <c r="H21">
        <f>_xlfn.IFNA(IF(VLOOKUP(B21,WEATHER!A:A,1,FALSE) &lt;&gt; 0,1,0),0)</f>
        <v>1</v>
      </c>
      <c r="I21">
        <f>_xlfn.IFNA(IF(VLOOKUP(B21,REFERANCES!A:A,1,FALSE),1,0),0)</f>
        <v>1</v>
      </c>
      <c r="J21">
        <f>IF(CLIMBS!T22 &lt;&gt;0,1,0)</f>
        <v>0</v>
      </c>
    </row>
    <row r="22" spans="1:10" x14ac:dyDescent="0.45">
      <c r="A22" t="str">
        <f>CLIMBS!A22</f>
        <v>Lion Rock</v>
      </c>
      <c r="B22">
        <v>21</v>
      </c>
      <c r="C22" t="str">
        <f>CLIMBS!B22</f>
        <v>publish</v>
      </c>
      <c r="D22">
        <f>IF(CLIMBS!R22&lt;&gt;0,1,0)+IF(CLIMBS!G22&lt;&gt;0,1,0)+IF(CLIMBS!H22&lt;&gt;0,1,0)+IF(CLIMBS!I22&lt;&gt;0,1,0)+IF(CLIMBS!J22&lt;&gt;0,1,0)+IF(CLIMBS!N22&lt;&gt;0,1,0)+IF(CLIMBS!M22&lt;&gt;0,1,0)+IF(CLIMBS!O22&lt;&gt;0,1,0)+IF(CLIMBS!P22&lt;&gt;0,1,0)</f>
        <v>9</v>
      </c>
      <c r="E22">
        <f>IF(CLIMBS!S22&lt;&gt;0,1,0)</f>
        <v>1</v>
      </c>
      <c r="F22">
        <f>_xlfn.IFNA(IF(VLOOKUP(CONCATENATE(B22,"tile"),IMAGES!H:H,1,FALSE)&lt;&gt;0,1,0)+
IF(VLOOKUP(CONCATENATE(B22,"crag"),IMAGES!H:H,1,FALSE)&lt;&gt;0,1,0)+
IF(VLOOKUP(CONCATENATE(B22,"topo"),IMAGES!H:H,1,FALSE)&lt;&gt;0,1,0)+
IF(VLOOKUP(CONCATENATE(B22,"map"),IMAGES!H:H,1,FALSE)&lt;&gt;0,1,0),"missing")</f>
        <v>4</v>
      </c>
      <c r="G22">
        <f>_xlfn.IFNA(IF(VLOOKUP(B22,GUIDEBOOKS!A:A,1,FALSE) &lt;&gt; 0,1,0),0)</f>
        <v>1</v>
      </c>
      <c r="H22">
        <f>_xlfn.IFNA(IF(VLOOKUP(B22,WEATHER!A:A,1,FALSE) &lt;&gt; 0,1,0),0)</f>
        <v>1</v>
      </c>
      <c r="I22">
        <f>_xlfn.IFNA(IF(VLOOKUP(B22,REFERANCES!A:A,1,FALSE),1,0),0)</f>
        <v>1</v>
      </c>
      <c r="J22">
        <f>IF(CLIMBS!T23 &lt;&gt;0,1,0)</f>
        <v>0</v>
      </c>
    </row>
    <row r="23" spans="1:10" x14ac:dyDescent="0.45">
      <c r="A23" t="str">
        <f>CLIMBS!A23</f>
        <v>Peñón de Ifach</v>
      </c>
      <c r="B23">
        <v>22</v>
      </c>
      <c r="C23" t="str">
        <f>CLIMBS!B23</f>
        <v>publish</v>
      </c>
      <c r="D23">
        <f>IF(CLIMBS!R23&lt;&gt;0,1,0)+IF(CLIMBS!G23&lt;&gt;0,1,0)+IF(CLIMBS!H23&lt;&gt;0,1,0)+IF(CLIMBS!I23&lt;&gt;0,1,0)+IF(CLIMBS!J23&lt;&gt;0,1,0)+IF(CLIMBS!N23&lt;&gt;0,1,0)+IF(CLIMBS!M23&lt;&gt;0,1,0)+IF(CLIMBS!O23&lt;&gt;0,1,0)+IF(CLIMBS!P23&lt;&gt;0,1,0)</f>
        <v>9</v>
      </c>
      <c r="E23">
        <f>IF(CLIMBS!S23&lt;&gt;0,1,0)</f>
        <v>1</v>
      </c>
      <c r="F23">
        <f>_xlfn.IFNA(IF(VLOOKUP(CONCATENATE(B23,"tile"),IMAGES!H:H,1,FALSE)&lt;&gt;0,1,0)+
IF(VLOOKUP(CONCATENATE(B23,"crag"),IMAGES!H:H,1,FALSE)&lt;&gt;0,1,0)+
IF(VLOOKUP(CONCATENATE(B23,"topo"),IMAGES!H:H,1,FALSE)&lt;&gt;0,1,0)+
IF(VLOOKUP(CONCATENATE(B23,"map"),IMAGES!H:H,1,FALSE)&lt;&gt;0,1,0),"missing")</f>
        <v>4</v>
      </c>
      <c r="G23">
        <f>_xlfn.IFNA(IF(VLOOKUP(B23,GUIDEBOOKS!A:A,1,FALSE) &lt;&gt; 0,1,0),0)</f>
        <v>1</v>
      </c>
      <c r="H23">
        <f>_xlfn.IFNA(IF(VLOOKUP(B23,WEATHER!A:A,1,FALSE) &lt;&gt; 0,1,0),0)</f>
        <v>1</v>
      </c>
      <c r="I23">
        <f>_xlfn.IFNA(IF(VLOOKUP(B23,REFERANCES!A:A,1,FALSE),1,0),0)</f>
        <v>0</v>
      </c>
      <c r="J23">
        <f>IF(CLIMBS!T24 &lt;&gt;0,1,0)</f>
        <v>0</v>
      </c>
    </row>
    <row r="24" spans="1:10" x14ac:dyDescent="0.45">
      <c r="A24" t="str">
        <f>CLIMBS!A24</f>
        <v>Heiliger Geist</v>
      </c>
      <c r="B24">
        <v>23</v>
      </c>
      <c r="C24" t="str">
        <f>CLIMBS!B24</f>
        <v>publish</v>
      </c>
      <c r="D24">
        <f>IF(CLIMBS!R24&lt;&gt;0,1,0)+IF(CLIMBS!G24&lt;&gt;0,1,0)+IF(CLIMBS!H24&lt;&gt;0,1,0)+IF(CLIMBS!I24&lt;&gt;0,1,0)+IF(CLIMBS!J24&lt;&gt;0,1,0)+IF(CLIMBS!N24&lt;&gt;0,1,0)+IF(CLIMBS!M24&lt;&gt;0,1,0)+IF(CLIMBS!O24&lt;&gt;0,1,0)+IF(CLIMBS!P24&lt;&gt;0,1,0)</f>
        <v>9</v>
      </c>
      <c r="E24">
        <f>IF(CLIMBS!S24&lt;&gt;0,1,0)</f>
        <v>1</v>
      </c>
      <c r="F24">
        <f>_xlfn.IFNA(IF(VLOOKUP(CONCATENATE(B24,"tile"),IMAGES!H:H,1,FALSE)&lt;&gt;0,1,0)+
IF(VLOOKUP(CONCATENATE(B24,"crag"),IMAGES!H:H,1,FALSE)&lt;&gt;0,1,0)+
IF(VLOOKUP(CONCATENATE(B24,"topo"),IMAGES!H:H,1,FALSE)&lt;&gt;0,1,0)+
IF(VLOOKUP(CONCATENATE(B24,"map"),IMAGES!H:H,1,FALSE)&lt;&gt;0,1,0),"missing")</f>
        <v>4</v>
      </c>
      <c r="G24">
        <f>_xlfn.IFNA(IF(VLOOKUP(B24,GUIDEBOOKS!A:A,1,FALSE) &lt;&gt; 0,1,0),0)</f>
        <v>1</v>
      </c>
      <c r="H24">
        <f>_xlfn.IFNA(IF(VLOOKUP(B24,WEATHER!A:A,1,FALSE) &lt;&gt; 0,1,0),0)</f>
        <v>1</v>
      </c>
      <c r="I24">
        <f>_xlfn.IFNA(IF(VLOOKUP(B24,REFERANCES!A:A,1,FALSE),1,0),0)</f>
        <v>0</v>
      </c>
      <c r="J24">
        <f>IF(CLIMBS!T25 &lt;&gt;0,1,0)</f>
        <v>0</v>
      </c>
    </row>
    <row r="25" spans="1:10" x14ac:dyDescent="0.45">
      <c r="A25" t="str">
        <f>CLIMBS!A25</f>
        <v>Aiguille Dibona</v>
      </c>
      <c r="B25">
        <v>24</v>
      </c>
      <c r="C25" t="str">
        <f>CLIMBS!B25</f>
        <v>publish</v>
      </c>
      <c r="D25">
        <f>IF(CLIMBS!R25&lt;&gt;0,1,0)+IF(CLIMBS!G25&lt;&gt;0,1,0)+IF(CLIMBS!H25&lt;&gt;0,1,0)+IF(CLIMBS!I25&lt;&gt;0,1,0)+IF(CLIMBS!J25&lt;&gt;0,1,0)+IF(CLIMBS!N25&lt;&gt;0,1,0)+IF(CLIMBS!M25&lt;&gt;0,1,0)+IF(CLIMBS!O25&lt;&gt;0,1,0)+IF(CLIMBS!P25&lt;&gt;0,1,0)</f>
        <v>9</v>
      </c>
      <c r="E25">
        <f>IF(CLIMBS!S25&lt;&gt;0,1,0)</f>
        <v>1</v>
      </c>
      <c r="F25">
        <f>_xlfn.IFNA(IF(VLOOKUP(CONCATENATE(B25,"tile"),IMAGES!H:H,1,FALSE)&lt;&gt;0,1,0)+
IF(VLOOKUP(CONCATENATE(B25,"crag"),IMAGES!H:H,1,FALSE)&lt;&gt;0,1,0)+
IF(VLOOKUP(CONCATENATE(B25,"topo"),IMAGES!H:H,1,FALSE)&lt;&gt;0,1,0)+
IF(VLOOKUP(CONCATENATE(B25,"map"),IMAGES!H:H,1,FALSE)&lt;&gt;0,1,0),"missing")</f>
        <v>4</v>
      </c>
      <c r="G25">
        <f>_xlfn.IFNA(IF(VLOOKUP(B25,GUIDEBOOKS!A:A,1,FALSE) &lt;&gt; 0,1,0),0)</f>
        <v>1</v>
      </c>
      <c r="H25">
        <f>_xlfn.IFNA(IF(VLOOKUP(B25,WEATHER!A:A,1,FALSE) &lt;&gt; 0,1,0),0)</f>
        <v>1</v>
      </c>
      <c r="I25">
        <f>_xlfn.IFNA(IF(VLOOKUP(B25,REFERANCES!A:A,1,FALSE),1,0),0)</f>
        <v>1</v>
      </c>
      <c r="J25">
        <f>IF(CLIMBS!T26 &lt;&gt;0,1,0)</f>
        <v>0</v>
      </c>
    </row>
    <row r="26" spans="1:10" x14ac:dyDescent="0.45">
      <c r="A26" t="str">
        <f>CLIMBS!A26</f>
        <v>Brüggler</v>
      </c>
      <c r="B26">
        <v>25</v>
      </c>
      <c r="C26" t="str">
        <f>CLIMBS!B26</f>
        <v>publish</v>
      </c>
      <c r="D26">
        <f>IF(CLIMBS!R26&lt;&gt;0,1,0)+IF(CLIMBS!G26&lt;&gt;0,1,0)+IF(CLIMBS!H26&lt;&gt;0,1,0)+IF(CLIMBS!I26&lt;&gt;0,1,0)+IF(CLIMBS!J26&lt;&gt;0,1,0)+IF(CLIMBS!N26&lt;&gt;0,1,0)+IF(CLIMBS!M26&lt;&gt;0,1,0)+IF(CLIMBS!O26&lt;&gt;0,1,0)+IF(CLIMBS!P26&lt;&gt;0,1,0)</f>
        <v>9</v>
      </c>
      <c r="E26">
        <f>IF(CLIMBS!S26&lt;&gt;0,1,0)</f>
        <v>1</v>
      </c>
      <c r="F26">
        <f>_xlfn.IFNA(IF(VLOOKUP(CONCATENATE(B26,"tile"),IMAGES!H:H,1,FALSE)&lt;&gt;0,1,0)+
IF(VLOOKUP(CONCATENATE(B26,"crag"),IMAGES!H:H,1,FALSE)&lt;&gt;0,1,0)+
IF(VLOOKUP(CONCATENATE(B26,"topo"),IMAGES!H:H,1,FALSE)&lt;&gt;0,1,0)+
IF(VLOOKUP(CONCATENATE(B26,"map"),IMAGES!H:H,1,FALSE)&lt;&gt;0,1,0),"missing")</f>
        <v>4</v>
      </c>
      <c r="G26">
        <f>_xlfn.IFNA(IF(VLOOKUP(B26,GUIDEBOOKS!A:A,1,FALSE) &lt;&gt; 0,1,0),0)</f>
        <v>1</v>
      </c>
      <c r="H26">
        <f>_xlfn.IFNA(IF(VLOOKUP(B26,WEATHER!A:A,1,FALSE) &lt;&gt; 0,1,0),0)</f>
        <v>1</v>
      </c>
      <c r="I26">
        <f>_xlfn.IFNA(IF(VLOOKUP(B26,REFERANCES!A:A,1,FALSE),1,0),0)</f>
        <v>0</v>
      </c>
      <c r="J26">
        <f>IF(CLIMBS!T27 &lt;&gt;0,1,0)</f>
        <v>0</v>
      </c>
    </row>
    <row r="27" spans="1:10" x14ac:dyDescent="0.45">
      <c r="A27" t="str">
        <f>CLIMBS!A27</f>
        <v>Vajolet towers</v>
      </c>
      <c r="B27">
        <v>26</v>
      </c>
      <c r="C27" t="str">
        <f>CLIMBS!B27</f>
        <v>publish</v>
      </c>
      <c r="D27">
        <f>IF(CLIMBS!R27&lt;&gt;0,1,0)+IF(CLIMBS!G27&lt;&gt;0,1,0)+IF(CLIMBS!H27&lt;&gt;0,1,0)+IF(CLIMBS!I27&lt;&gt;0,1,0)+IF(CLIMBS!J27&lt;&gt;0,1,0)+IF(CLIMBS!N27&lt;&gt;0,1,0)+IF(CLIMBS!M27&lt;&gt;0,1,0)+IF(CLIMBS!O27&lt;&gt;0,1,0)+IF(CLIMBS!P27&lt;&gt;0,1,0)</f>
        <v>9</v>
      </c>
      <c r="E27">
        <f>IF(CLIMBS!S27&lt;&gt;0,1,0)</f>
        <v>1</v>
      </c>
      <c r="F27">
        <f>_xlfn.IFNA(IF(VLOOKUP(CONCATENATE(B27,"tile"),IMAGES!H:H,1,FALSE)&lt;&gt;0,1,0)+
IF(VLOOKUP(CONCATENATE(B27,"crag"),IMAGES!H:H,1,FALSE)&lt;&gt;0,1,0)+
IF(VLOOKUP(CONCATENATE(B27,"topo"),IMAGES!H:H,1,FALSE)&lt;&gt;0,1,0)+
IF(VLOOKUP(CONCATENATE(B27,"map"),IMAGES!H:H,1,FALSE)&lt;&gt;0,1,0),"missing")</f>
        <v>4</v>
      </c>
      <c r="G27">
        <f>_xlfn.IFNA(IF(VLOOKUP(B27,GUIDEBOOKS!A:A,1,FALSE) &lt;&gt; 0,1,0),0)</f>
        <v>1</v>
      </c>
      <c r="H27">
        <f>_xlfn.IFNA(IF(VLOOKUP(B27,WEATHER!A:A,1,FALSE) &lt;&gt; 0,1,0),0)</f>
        <v>0</v>
      </c>
      <c r="I27">
        <f>_xlfn.IFNA(IF(VLOOKUP(B27,REFERANCES!A:A,1,FALSE),1,0),0)</f>
        <v>0</v>
      </c>
      <c r="J27">
        <f>IF(CLIMBS!T28 &lt;&gt;0,1,0)</f>
        <v>0</v>
      </c>
    </row>
    <row r="28" spans="1:10" x14ac:dyDescent="0.45">
      <c r="A28" t="str">
        <f>CLIMBS!A28</f>
        <v>Djebel Rum</v>
      </c>
      <c r="B28">
        <v>27</v>
      </c>
      <c r="C28" t="str">
        <f>CLIMBS!B28</f>
        <v>draft</v>
      </c>
      <c r="D28">
        <f>IF(CLIMBS!R28&lt;&gt;0,1,0)+IF(CLIMBS!G28&lt;&gt;0,1,0)+IF(CLIMBS!H28&lt;&gt;0,1,0)+IF(CLIMBS!I28&lt;&gt;0,1,0)+IF(CLIMBS!J28&lt;&gt;0,1,0)+IF(CLIMBS!N28&lt;&gt;0,1,0)+IF(CLIMBS!M28&lt;&gt;0,1,0)+IF(CLIMBS!O28&lt;&gt;0,1,0)+IF(CLIMBS!P28&lt;&gt;0,1,0)</f>
        <v>8</v>
      </c>
      <c r="E28">
        <f>IF(CLIMBS!S28&lt;&gt;0,1,0)</f>
        <v>0</v>
      </c>
      <c r="F28" t="str">
        <f>_xlfn.IFNA(IF(VLOOKUP(CONCATENATE(B28,"tile"),IMAGES!H:H,1,FALSE)&lt;&gt;0,1,0)+
IF(VLOOKUP(CONCATENATE(B28,"crag"),IMAGES!H:H,1,FALSE)&lt;&gt;0,1,0)+
IF(VLOOKUP(CONCATENATE(B28,"topo"),IMAGES!H:H,1,FALSE)&lt;&gt;0,1,0)+
IF(VLOOKUP(CONCATENATE(B28,"map"),IMAGES!H:H,1,FALSE)&lt;&gt;0,1,0),"missing")</f>
        <v>missing</v>
      </c>
      <c r="G28">
        <f>_xlfn.IFNA(IF(VLOOKUP(B28,GUIDEBOOKS!A:A,1,FALSE) &lt;&gt; 0,1,0),0)</f>
        <v>0</v>
      </c>
      <c r="H28">
        <f>_xlfn.IFNA(IF(VLOOKUP(B28,WEATHER!A:A,1,FALSE) &lt;&gt; 0,1,0),0)</f>
        <v>0</v>
      </c>
      <c r="I28">
        <f>_xlfn.IFNA(IF(VLOOKUP(B28,REFERANCES!A:A,1,FALSE),1,0),0)</f>
        <v>0</v>
      </c>
      <c r="J28">
        <f>IF(CLIMBS!T29 &lt;&gt;0,1,0)</f>
        <v>0</v>
      </c>
    </row>
    <row r="29" spans="1:10" x14ac:dyDescent="0.45">
      <c r="A29" t="str">
        <f>CLIMBS!A29</f>
        <v>Cathedral Rock</v>
      </c>
      <c r="B29">
        <v>28</v>
      </c>
      <c r="C29" t="str">
        <f>CLIMBS!B29</f>
        <v>draft</v>
      </c>
      <c r="D29">
        <f>IF(CLIMBS!R29&lt;&gt;0,1,0)+IF(CLIMBS!G29&lt;&gt;0,1,0)+IF(CLIMBS!H29&lt;&gt;0,1,0)+IF(CLIMBS!I29&lt;&gt;0,1,0)+IF(CLIMBS!J29&lt;&gt;0,1,0)+IF(CLIMBS!N29&lt;&gt;0,1,0)+IF(CLIMBS!M29&lt;&gt;0,1,0)+IF(CLIMBS!O29&lt;&gt;0,1,0)+IF(CLIMBS!P29&lt;&gt;0,1,0)</f>
        <v>9</v>
      </c>
      <c r="E29">
        <f>IF(CLIMBS!S29&lt;&gt;0,1,0)</f>
        <v>0</v>
      </c>
      <c r="F29" t="str">
        <f>_xlfn.IFNA(IF(VLOOKUP(CONCATENATE(B29,"tile"),IMAGES!H:H,1,FALSE)&lt;&gt;0,1,0)+
IF(VLOOKUP(CONCATENATE(B29,"crag"),IMAGES!H:H,1,FALSE)&lt;&gt;0,1,0)+
IF(VLOOKUP(CONCATENATE(B29,"topo"),IMAGES!H:H,1,FALSE)&lt;&gt;0,1,0)+
IF(VLOOKUP(CONCATENATE(B29,"map"),IMAGES!H:H,1,FALSE)&lt;&gt;0,1,0),"missing")</f>
        <v>missing</v>
      </c>
      <c r="G29">
        <f>_xlfn.IFNA(IF(VLOOKUP(B29,GUIDEBOOKS!A:A,1,FALSE) &lt;&gt; 0,1,0),0)</f>
        <v>0</v>
      </c>
      <c r="H29">
        <f>_xlfn.IFNA(IF(VLOOKUP(B29,WEATHER!A:A,1,FALSE) &lt;&gt; 0,1,0),0)</f>
        <v>1</v>
      </c>
      <c r="I29">
        <f>_xlfn.IFNA(IF(VLOOKUP(B29,REFERANCES!A:A,1,FALSE),1,0),0)</f>
        <v>0</v>
      </c>
      <c r="J29">
        <f>IF(CLIMBS!T30 &lt;&gt;0,1,0)</f>
        <v>0</v>
      </c>
    </row>
  </sheetData>
  <conditionalFormatting sqref="D2:D29">
    <cfRule type="cellIs" dxfId="12" priority="12" operator="greaterThan">
      <formula>8</formula>
    </cfRule>
    <cfRule type="cellIs" dxfId="11" priority="13" operator="lessThan">
      <formula>9</formula>
    </cfRule>
  </conditionalFormatting>
  <conditionalFormatting sqref="C2:C29">
    <cfRule type="cellIs" dxfId="10" priority="11" operator="equal">
      <formula>"draft"</formula>
    </cfRule>
  </conditionalFormatting>
  <conditionalFormatting sqref="C2">
    <cfRule type="cellIs" dxfId="9" priority="10" operator="equal">
      <formula>"publish"</formula>
    </cfRule>
  </conditionalFormatting>
  <conditionalFormatting sqref="C3:C29">
    <cfRule type="cellIs" dxfId="8" priority="9" operator="equal">
      <formula>"publish"</formula>
    </cfRule>
  </conditionalFormatting>
  <conditionalFormatting sqref="E2:E29">
    <cfRule type="cellIs" dxfId="7" priority="7" operator="lessThan">
      <formula>1</formula>
    </cfRule>
    <cfRule type="cellIs" dxfId="6" priority="8" operator="greaterThan">
      <formula>0</formula>
    </cfRule>
  </conditionalFormatting>
  <conditionalFormatting sqref="F2:F30">
    <cfRule type="cellIs" dxfId="5" priority="5" operator="equal">
      <formula>4</formula>
    </cfRule>
    <cfRule type="cellIs" dxfId="4" priority="6" operator="equal">
      <formula>"missing"</formula>
    </cfRule>
  </conditionalFormatting>
  <conditionalFormatting sqref="G2:I29">
    <cfRule type="cellIs" dxfId="3" priority="3" operator="equal">
      <formula>0</formula>
    </cfRule>
    <cfRule type="cellIs" dxfId="2" priority="4" operator="greaterThan">
      <formula>0.5</formula>
    </cfRule>
  </conditionalFormatting>
  <conditionalFormatting sqref="J2:J29">
    <cfRule type="cellIs" dxfId="1" priority="1" operator="equal">
      <formula>0</formula>
    </cfRule>
    <cfRule type="cellIs" dxfId="0" priority="2" operator="greaterThan">
      <formula>0.5</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CLIMBS</vt:lpstr>
      <vt:lpstr>IMAGES</vt:lpstr>
      <vt:lpstr>GUIDEBOOKS</vt:lpstr>
      <vt:lpstr>REFERANCES</vt:lpstr>
      <vt:lpstr>GEOLOGY</vt:lpstr>
      <vt:lpstr>WEATHER</vt:lpstr>
      <vt:lpstr>to-do-score-card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 Knight</dc:creator>
  <cp:lastModifiedBy>Dan Knight</cp:lastModifiedBy>
  <dcterms:created xsi:type="dcterms:W3CDTF">2018-08-14T07:37:19Z</dcterms:created>
  <dcterms:modified xsi:type="dcterms:W3CDTF">2019-02-17T21:52:06Z</dcterms:modified>
</cp:coreProperties>
</file>